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ポストライン\OneDrive\デスクトップ\注文書\"/>
    </mc:Choice>
  </mc:AlternateContent>
  <bookViews>
    <workbookView xWindow="0" yWindow="0" windowWidth="28800" windowHeight="12210"/>
  </bookViews>
  <sheets>
    <sheet name="注文書" sheetId="2" r:id="rId1"/>
  </sheets>
  <definedNames>
    <definedName name="_xlnm.Print_Area" localSheetId="0">注文書!$C$3:$N$54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2" l="1"/>
  <c r="J32" i="2"/>
  <c r="J33" i="2"/>
  <c r="J34" i="2"/>
  <c r="I21" i="2" l="1"/>
  <c r="I20" i="2"/>
  <c r="I19" i="2"/>
  <c r="K20" i="2" l="1"/>
  <c r="K19" i="2"/>
  <c r="N65" i="2" l="1"/>
  <c r="Q65" i="2"/>
  <c r="O65" i="2"/>
  <c r="Q64" i="2"/>
  <c r="O64" i="2"/>
  <c r="N64" i="2"/>
  <c r="Q63" i="2"/>
  <c r="O63" i="2"/>
  <c r="N63" i="2"/>
  <c r="Q62" i="2"/>
  <c r="O62" i="2"/>
  <c r="N62" i="2"/>
  <c r="Q61" i="2"/>
  <c r="O61" i="2"/>
  <c r="N61" i="2"/>
  <c r="H34" i="2"/>
  <c r="H33" i="2"/>
  <c r="H32" i="2"/>
  <c r="H31" i="2"/>
  <c r="H30" i="2"/>
  <c r="J30" i="2" s="1"/>
  <c r="H29" i="2"/>
  <c r="J29" i="2" s="1"/>
  <c r="H28" i="2"/>
  <c r="J28" i="2" s="1"/>
  <c r="K21" i="2"/>
  <c r="M21" i="2" s="1"/>
  <c r="M20" i="2"/>
  <c r="M19" i="2"/>
  <c r="I41" i="2" l="1"/>
  <c r="I45" i="2"/>
  <c r="K42" i="2"/>
  <c r="I44" i="2"/>
  <c r="K22" i="2"/>
  <c r="K44" i="2"/>
  <c r="K41" i="2"/>
  <c r="I43" i="2"/>
  <c r="K43" i="2"/>
  <c r="I42" i="2"/>
  <c r="K45" i="2"/>
  <c r="I22" i="2"/>
  <c r="M22" i="2"/>
  <c r="H35" i="2"/>
  <c r="J35" i="2" s="1"/>
  <c r="K31" i="2"/>
  <c r="M31" i="2" s="1"/>
  <c r="K33" i="2"/>
  <c r="M33" i="2" s="1"/>
  <c r="K30" i="2"/>
  <c r="M30" i="2" s="1"/>
  <c r="K32" i="2"/>
  <c r="M32" i="2" s="1"/>
  <c r="K34" i="2"/>
  <c r="M34" i="2" s="1"/>
  <c r="M41" i="2" l="1"/>
  <c r="M42" i="2"/>
  <c r="K46" i="2"/>
  <c r="M44" i="2"/>
  <c r="M43" i="2"/>
  <c r="M45" i="2"/>
  <c r="N35" i="2"/>
  <c r="L35" i="2"/>
  <c r="I46" i="2"/>
  <c r="E7" i="2" s="1"/>
  <c r="M46" i="2" l="1"/>
  <c r="K28" i="2"/>
  <c r="M28" i="2" s="1"/>
  <c r="K29" i="2"/>
  <c r="M29" i="2" s="1"/>
  <c r="K35" i="2" l="1"/>
  <c r="H7" i="2" s="1"/>
  <c r="M35" i="2"/>
  <c r="L7" i="2" s="1"/>
</calcChain>
</file>

<file path=xl/sharedStrings.xml><?xml version="1.0" encoding="utf-8"?>
<sst xmlns="http://schemas.openxmlformats.org/spreadsheetml/2006/main" count="109" uniqueCount="76">
  <si>
    <t>ポストサポート　注　文　書</t>
    <rPh sb="8" eb="9">
      <t>チュウ</t>
    </rPh>
    <rPh sb="10" eb="11">
      <t>ブン</t>
    </rPh>
    <rPh sb="12" eb="13">
      <t>ショ</t>
    </rPh>
    <phoneticPr fontId="2"/>
  </si>
  <si>
    <t>F　A　X</t>
    <phoneticPr fontId="2"/>
  </si>
  <si>
    <t>03-5244-9679</t>
    <phoneticPr fontId="2"/>
  </si>
  <si>
    <t>申込日時</t>
    <rPh sb="0" eb="2">
      <t>モウシコミ</t>
    </rPh>
    <rPh sb="2" eb="4">
      <t>ニチジ</t>
    </rPh>
    <phoneticPr fontId="2"/>
  </si>
  <si>
    <t>納品希望日</t>
    <rPh sb="0" eb="5">
      <t>ノウヒンキボウビ</t>
    </rPh>
    <phoneticPr fontId="2"/>
  </si>
  <si>
    <t>※使用方法</t>
    <rPh sb="1" eb="3">
      <t>シヨウ</t>
    </rPh>
    <rPh sb="3" eb="5">
      <t>ホウホウ</t>
    </rPh>
    <phoneticPr fontId="2"/>
  </si>
  <si>
    <t>額面金額</t>
    <rPh sb="0" eb="2">
      <t>ガクメン</t>
    </rPh>
    <rPh sb="2" eb="4">
      <t>キンガク</t>
    </rPh>
    <phoneticPr fontId="2"/>
  </si>
  <si>
    <t>値引額</t>
    <rPh sb="0" eb="2">
      <t>ネビキ</t>
    </rPh>
    <rPh sb="2" eb="3">
      <t>ガク</t>
    </rPh>
    <phoneticPr fontId="2"/>
  </si>
  <si>
    <t>販売金額</t>
    <rPh sb="0" eb="2">
      <t>ハンバイ</t>
    </rPh>
    <rPh sb="2" eb="4">
      <t>キンガク</t>
    </rPh>
    <phoneticPr fontId="2"/>
  </si>
  <si>
    <t>①　赤枠のセルはご入力ください。</t>
    <rPh sb="2" eb="4">
      <t>アカワク</t>
    </rPh>
    <rPh sb="9" eb="11">
      <t>ニュウリョク</t>
    </rPh>
    <phoneticPr fontId="2"/>
  </si>
  <si>
    <t>会社名</t>
    <rPh sb="0" eb="3">
      <t>カイシャメイ</t>
    </rPh>
    <phoneticPr fontId="2"/>
  </si>
  <si>
    <t>支払方法</t>
    <rPh sb="0" eb="4">
      <t>シハライホウホウ</t>
    </rPh>
    <phoneticPr fontId="2"/>
  </si>
  <si>
    <t>選択して下さい</t>
    <rPh sb="0" eb="2">
      <t>センタク</t>
    </rPh>
    <rPh sb="4" eb="5">
      <t>クダ</t>
    </rPh>
    <phoneticPr fontId="2"/>
  </si>
  <si>
    <t>②　青枠のセルはプルダウンリストから選択して下さい。</t>
    <rPh sb="2" eb="3">
      <t>アオ</t>
    </rPh>
    <rPh sb="3" eb="4">
      <t>ワク</t>
    </rPh>
    <rPh sb="18" eb="20">
      <t>センタク</t>
    </rPh>
    <rPh sb="22" eb="23">
      <t>クダ</t>
    </rPh>
    <phoneticPr fontId="2"/>
  </si>
  <si>
    <t>住所</t>
    <rPh sb="0" eb="2">
      <t>ジュウショ</t>
    </rPh>
    <phoneticPr fontId="2"/>
  </si>
  <si>
    <t>〒</t>
    <phoneticPr fontId="2"/>
  </si>
  <si>
    <t>③　住所欄は、左に郵便番号、右に住所をご入力ください。</t>
    <rPh sb="2" eb="5">
      <t>ジュウショラン</t>
    </rPh>
    <rPh sb="7" eb="8">
      <t>ヒダリ</t>
    </rPh>
    <rPh sb="9" eb="13">
      <t>ユウビンバンゴウ</t>
    </rPh>
    <rPh sb="14" eb="15">
      <t>ミギ</t>
    </rPh>
    <rPh sb="16" eb="18">
      <t>ジュウショ</t>
    </rPh>
    <rPh sb="20" eb="22">
      <t>ニュウリョク</t>
    </rPh>
    <phoneticPr fontId="2"/>
  </si>
  <si>
    <t>電話番号</t>
    <rPh sb="0" eb="4">
      <t>デンワバンゴウ</t>
    </rPh>
    <phoneticPr fontId="2"/>
  </si>
  <si>
    <t>担当部署</t>
    <rPh sb="0" eb="4">
      <t>タントウブショ</t>
    </rPh>
    <phoneticPr fontId="2"/>
  </si>
  <si>
    <t>④　金額は自動計算されます。</t>
    <rPh sb="2" eb="4">
      <t>キンガク</t>
    </rPh>
    <rPh sb="5" eb="9">
      <t>ジドウケイサン</t>
    </rPh>
    <phoneticPr fontId="2"/>
  </si>
  <si>
    <t>その他連絡先</t>
    <rPh sb="2" eb="3">
      <t>タ</t>
    </rPh>
    <rPh sb="3" eb="6">
      <t>レンラクサキ</t>
    </rPh>
    <phoneticPr fontId="2"/>
  </si>
  <si>
    <t>担当者様</t>
    <rPh sb="0" eb="3">
      <t>タントウシャ</t>
    </rPh>
    <rPh sb="3" eb="4">
      <t>サマ</t>
    </rPh>
    <phoneticPr fontId="2"/>
  </si>
  <si>
    <t>⑤　注文数は単位をご確認ください。</t>
    <rPh sb="2" eb="5">
      <t>チュウモンスウ</t>
    </rPh>
    <rPh sb="6" eb="8">
      <t>タンイ</t>
    </rPh>
    <rPh sb="10" eb="12">
      <t>カクニン</t>
    </rPh>
    <phoneticPr fontId="2"/>
  </si>
  <si>
    <t>(携帯・ﾒｰﾙ 等)</t>
    <rPh sb="1" eb="3">
      <t>ケイタイ</t>
    </rPh>
    <rPh sb="8" eb="9">
      <t>ナド</t>
    </rPh>
    <phoneticPr fontId="2"/>
  </si>
  <si>
    <t>①　レターパック・スマートレター（20枚単位での注文です。）</t>
    <rPh sb="19" eb="20">
      <t>マイ</t>
    </rPh>
    <rPh sb="20" eb="22">
      <t>タンイ</t>
    </rPh>
    <rPh sb="24" eb="26">
      <t>チュウモン</t>
    </rPh>
    <phoneticPr fontId="2"/>
  </si>
  <si>
    <t>注文数</t>
    <rPh sb="0" eb="3">
      <t>チュウモンスウ</t>
    </rPh>
    <phoneticPr fontId="2"/>
  </si>
  <si>
    <t>定価金額</t>
    <rPh sb="0" eb="2">
      <t>テイカ</t>
    </rPh>
    <rPh sb="2" eb="4">
      <t>キンガク</t>
    </rPh>
    <phoneticPr fontId="2"/>
  </si>
  <si>
    <t>値引金額</t>
    <rPh sb="0" eb="2">
      <t>ネビキ</t>
    </rPh>
    <rPh sb="2" eb="4">
      <t>キンガク</t>
    </rPh>
    <phoneticPr fontId="2"/>
  </si>
  <si>
    <t>注文書が出来ましたら、</t>
    <rPh sb="0" eb="3">
      <t>チュウモンショ</t>
    </rPh>
    <rPh sb="4" eb="6">
      <t>デキ</t>
    </rPh>
    <phoneticPr fontId="2"/>
  </si>
  <si>
    <t>(２０枚単位での注文です)</t>
    <rPh sb="3" eb="4">
      <t>マイ</t>
    </rPh>
    <rPh sb="4" eb="6">
      <t>タンイ</t>
    </rPh>
    <rPh sb="8" eb="10">
      <t>チュウモン</t>
    </rPh>
    <phoneticPr fontId="2"/>
  </si>
  <si>
    <t>(２０枚単位)</t>
    <rPh sb="3" eb="4">
      <t>マイ</t>
    </rPh>
    <rPh sb="4" eb="6">
      <t>タンイ</t>
    </rPh>
    <phoneticPr fontId="2"/>
  </si>
  <si>
    <t>印刷して頂き、</t>
    <rPh sb="0" eb="2">
      <t>インサツ</t>
    </rPh>
    <rPh sb="4" eb="5">
      <t>イタダ</t>
    </rPh>
    <phoneticPr fontId="2"/>
  </si>
  <si>
    <t>枚</t>
    <rPh sb="0" eb="1">
      <t>マイ</t>
    </rPh>
    <phoneticPr fontId="2"/>
  </si>
  <si>
    <t>０３－５２４４－９６７９</t>
    <phoneticPr fontId="2"/>
  </si>
  <si>
    <t>合計金額</t>
    <rPh sb="0" eb="4">
      <t>ゴウケイキンガク</t>
    </rPh>
    <phoneticPr fontId="2"/>
  </si>
  <si>
    <t>にFAXを送っていただくか、</t>
    <rPh sb="5" eb="6">
      <t>オク</t>
    </rPh>
    <phoneticPr fontId="2"/>
  </si>
  <si>
    <t>注文用メールアドレス</t>
    <rPh sb="0" eb="3">
      <t>チュウモンヨウ</t>
    </rPh>
    <phoneticPr fontId="2"/>
  </si>
  <si>
    <t>切　手</t>
    <rPh sb="0" eb="1">
      <t>キリ</t>
    </rPh>
    <rPh sb="2" eb="3">
      <t>テ</t>
    </rPh>
    <phoneticPr fontId="2"/>
  </si>
  <si>
    <t>値引率</t>
    <rPh sb="0" eb="3">
      <t>ネビキリツ</t>
    </rPh>
    <phoneticPr fontId="2"/>
  </si>
  <si>
    <t>order@post-support.com</t>
    <phoneticPr fontId="2"/>
  </si>
  <si>
    <t>額　面</t>
    <rPh sb="0" eb="1">
      <t>ガク</t>
    </rPh>
    <rPh sb="2" eb="3">
      <t>メン</t>
    </rPh>
    <phoneticPr fontId="2"/>
  </si>
  <si>
    <t>(１０枚単位)</t>
    <rPh sb="3" eb="4">
      <t>マイ</t>
    </rPh>
    <rPh sb="4" eb="6">
      <t>タンイ</t>
    </rPh>
    <phoneticPr fontId="2"/>
  </si>
  <si>
    <t>にメールを送ってください。</t>
    <rPh sb="5" eb="6">
      <t>オク</t>
    </rPh>
    <phoneticPr fontId="2"/>
  </si>
  <si>
    <t>シート</t>
    <phoneticPr fontId="2"/>
  </si>
  <si>
    <t>円切手</t>
    <rPh sb="0" eb="1">
      <t>エン</t>
    </rPh>
    <rPh sb="1" eb="3">
      <t>キッテ</t>
    </rPh>
    <phoneticPr fontId="2"/>
  </si>
  <si>
    <t>合計金額</t>
    <rPh sb="0" eb="2">
      <t>ゴウケイ</t>
    </rPh>
    <rPh sb="2" eb="4">
      <t>キンガク</t>
    </rPh>
    <phoneticPr fontId="2"/>
  </si>
  <si>
    <t>は　が　き</t>
    <phoneticPr fontId="2"/>
  </si>
  <si>
    <t>(１セット単位での注文です)</t>
    <rPh sb="5" eb="7">
      <t>タンイ</t>
    </rPh>
    <rPh sb="9" eb="11">
      <t>チュウモン</t>
    </rPh>
    <phoneticPr fontId="2"/>
  </si>
  <si>
    <t>セット</t>
    <phoneticPr fontId="2"/>
  </si>
  <si>
    <t>④　備考欄　（配達日の時間指定、その他ご要望等ございましたらご記入下さい。）</t>
    <rPh sb="2" eb="5">
      <t>ビコウラン</t>
    </rPh>
    <rPh sb="7" eb="10">
      <t>ハイタツビ</t>
    </rPh>
    <rPh sb="11" eb="15">
      <t>ジカンシテイ</t>
    </rPh>
    <rPh sb="18" eb="19">
      <t>タ</t>
    </rPh>
    <rPh sb="20" eb="22">
      <t>ヨウボウ</t>
    </rPh>
    <rPh sb="22" eb="23">
      <t>ナド</t>
    </rPh>
    <rPh sb="31" eb="33">
      <t>キニュウ</t>
    </rPh>
    <rPh sb="33" eb="34">
      <t>クダ</t>
    </rPh>
    <phoneticPr fontId="2"/>
  </si>
  <si>
    <t>※個人情報保護法に基づき、記載頂いた情報に関しては適切に管理致します。</t>
    <rPh sb="1" eb="8">
      <t>コジンジョウホウホゴホウ</t>
    </rPh>
    <rPh sb="9" eb="10">
      <t>モト</t>
    </rPh>
    <rPh sb="13" eb="16">
      <t>キサイイタダ</t>
    </rPh>
    <rPh sb="18" eb="20">
      <t>ジョウホウ</t>
    </rPh>
    <rPh sb="21" eb="22">
      <t>カン</t>
    </rPh>
    <rPh sb="25" eb="27">
      <t>テキセツ</t>
    </rPh>
    <rPh sb="28" eb="30">
      <t>カンリ</t>
    </rPh>
    <rPh sb="30" eb="31">
      <t>イタ</t>
    </rPh>
    <phoneticPr fontId="2"/>
  </si>
  <si>
    <r>
      <rPr>
        <b/>
        <sz val="11"/>
        <color theme="1"/>
        <rFont val="游ゴシック"/>
        <family val="3"/>
        <charset val="128"/>
        <scheme val="minor"/>
      </rPr>
      <t>株式会社ポストサポート</t>
    </r>
    <r>
      <rPr>
        <sz val="11"/>
        <color theme="1"/>
        <rFont val="游ゴシック"/>
        <family val="2"/>
        <charset val="128"/>
        <scheme val="minor"/>
      </rPr>
      <t>　メールアドレス order@post-support.com　電話 03-6280-4030</t>
    </r>
    <rPh sb="0" eb="4">
      <t>カブシキガイシャ</t>
    </rPh>
    <rPh sb="43" eb="45">
      <t>デンワ</t>
    </rPh>
    <phoneticPr fontId="2"/>
  </si>
  <si>
    <t>セレクトリスト</t>
    <phoneticPr fontId="2"/>
  </si>
  <si>
    <t>はがき</t>
    <phoneticPr fontId="2"/>
  </si>
  <si>
    <t>種類</t>
    <rPh sb="0" eb="2">
      <t>シュルイ</t>
    </rPh>
    <phoneticPr fontId="2"/>
  </si>
  <si>
    <t>単価</t>
    <rPh sb="0" eb="2">
      <t>タンカ</t>
    </rPh>
    <phoneticPr fontId="2"/>
  </si>
  <si>
    <t>値引額</t>
    <rPh sb="0" eb="3">
      <t>ネビキガク</t>
    </rPh>
    <phoneticPr fontId="2"/>
  </si>
  <si>
    <t>行</t>
    <rPh sb="0" eb="1">
      <t>ギョウ</t>
    </rPh>
    <phoneticPr fontId="2"/>
  </si>
  <si>
    <t>現金払い</t>
    <rPh sb="0" eb="2">
      <t>ゲンキン</t>
    </rPh>
    <rPh sb="2" eb="3">
      <t>バラ</t>
    </rPh>
    <phoneticPr fontId="2"/>
  </si>
  <si>
    <t>通常はがき 普通紙 単面</t>
    <rPh sb="0" eb="2">
      <t>ツウジョウ</t>
    </rPh>
    <rPh sb="6" eb="9">
      <t>フツウシ</t>
    </rPh>
    <rPh sb="10" eb="12">
      <t>タンメン</t>
    </rPh>
    <phoneticPr fontId="2"/>
  </si>
  <si>
    <t>銀行振込</t>
    <rPh sb="0" eb="4">
      <t>ギンコウフリコミ</t>
    </rPh>
    <phoneticPr fontId="2"/>
  </si>
  <si>
    <t>通常はがき インクジェット紙 単面</t>
    <rPh sb="0" eb="2">
      <t>ツウジョウ</t>
    </rPh>
    <rPh sb="13" eb="14">
      <t>カミ</t>
    </rPh>
    <rPh sb="15" eb="17">
      <t>タンメン</t>
    </rPh>
    <phoneticPr fontId="2"/>
  </si>
  <si>
    <t>通常はがき 普通紙 四面連刷</t>
    <rPh sb="0" eb="2">
      <t>ツウジョウ</t>
    </rPh>
    <rPh sb="6" eb="9">
      <t>フツウシ</t>
    </rPh>
    <rPh sb="10" eb="14">
      <t>ヨンメンレンサツ</t>
    </rPh>
    <phoneticPr fontId="2"/>
  </si>
  <si>
    <t>レターパック・スマートレター</t>
    <phoneticPr fontId="2"/>
  </si>
  <si>
    <t>※印刷する場合、プレビューでA4サイズに収まっているかご確認お願い致します。</t>
    <rPh sb="1" eb="3">
      <t>インサツ</t>
    </rPh>
    <rPh sb="5" eb="7">
      <t>バアイ</t>
    </rPh>
    <rPh sb="20" eb="21">
      <t>オサ</t>
    </rPh>
    <rPh sb="28" eb="30">
      <t>カクニン</t>
    </rPh>
    <rPh sb="31" eb="32">
      <t>ネガ</t>
    </rPh>
    <rPh sb="33" eb="34">
      <t>イタ</t>
    </rPh>
    <phoneticPr fontId="2"/>
  </si>
  <si>
    <r>
      <t>　画面上の</t>
    </r>
    <r>
      <rPr>
        <b/>
        <sz val="11"/>
        <rFont val="游ゴシック"/>
        <family val="3"/>
        <charset val="128"/>
        <scheme val="minor"/>
      </rPr>
      <t>黒枠</t>
    </r>
    <r>
      <rPr>
        <b/>
        <sz val="11"/>
        <color rgb="FFFF0000"/>
        <rFont val="游ゴシック"/>
        <family val="3"/>
        <charset val="128"/>
        <scheme val="minor"/>
      </rPr>
      <t>は印刷されません。</t>
    </r>
    <rPh sb="1" eb="4">
      <t>ガメンジョウ</t>
    </rPh>
    <rPh sb="5" eb="7">
      <t>クロワク</t>
    </rPh>
    <rPh sb="8" eb="10">
      <t>インサツ</t>
    </rPh>
    <phoneticPr fontId="2"/>
  </si>
  <si>
    <t>単位</t>
    <rPh sb="0" eb="2">
      <t>タンイ</t>
    </rPh>
    <phoneticPr fontId="2"/>
  </si>
  <si>
    <t>往復はがき（100シート単位）</t>
    <rPh sb="0" eb="2">
      <t>オウフク</t>
    </rPh>
    <rPh sb="12" eb="14">
      <t>タンイ</t>
    </rPh>
    <phoneticPr fontId="2"/>
  </si>
  <si>
    <t>(セット)</t>
    <phoneticPr fontId="2"/>
  </si>
  <si>
    <t>③　はがき　(１セット 単面は 200枚・往復はがきは 100シート・四面連刷は200シートです。)</t>
    <rPh sb="12" eb="14">
      <t>タンメン</t>
    </rPh>
    <rPh sb="19" eb="20">
      <t>マイ</t>
    </rPh>
    <rPh sb="21" eb="23">
      <t>オウフク</t>
    </rPh>
    <rPh sb="35" eb="39">
      <t>ヨンメンレンサツ</t>
    </rPh>
    <phoneticPr fontId="2"/>
  </si>
  <si>
    <t>110円</t>
    <rPh sb="3" eb="4">
      <t>エン</t>
    </rPh>
    <phoneticPr fontId="2"/>
  </si>
  <si>
    <t>プラス(600円→595円)</t>
    <rPh sb="7" eb="8">
      <t>エン</t>
    </rPh>
    <rPh sb="12" eb="13">
      <t>エン</t>
    </rPh>
    <phoneticPr fontId="2"/>
  </si>
  <si>
    <t>ライト(430円→425円)</t>
    <rPh sb="7" eb="8">
      <t>エン</t>
    </rPh>
    <rPh sb="12" eb="13">
      <t>エン</t>
    </rPh>
    <phoneticPr fontId="2"/>
  </si>
  <si>
    <t>スマートレター(210円→205円)</t>
    <rPh sb="11" eb="12">
      <t>エン</t>
    </rPh>
    <rPh sb="16" eb="17">
      <t>エン</t>
    </rPh>
    <phoneticPr fontId="2"/>
  </si>
  <si>
    <t>②　切手　（10枚単位での注文です。）</t>
    <rPh sb="2" eb="4">
      <t>キッテ</t>
    </rPh>
    <rPh sb="8" eb="9">
      <t>マイ</t>
    </rPh>
    <rPh sb="9" eb="11">
      <t>タンイ</t>
    </rPh>
    <rPh sb="13" eb="15">
      <t>チュウモン</t>
    </rPh>
    <phoneticPr fontId="2"/>
  </si>
  <si>
    <t>値引率： 3%</t>
    <rPh sb="0" eb="2">
      <t>ネビキ</t>
    </rPh>
    <rPh sb="2" eb="3">
      <t>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</si>
</sst>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&quot;令&quot;&quot;和&quot;\ e&quot;年&quot;m&quot;月&quot;d&quot;日&quot;;@"/>
    <numFmt numFmtId="177" formatCode="#,###\ &quot;円&quot;"/>
    <numFmt numFmtId="178" formatCode="&quot;〒&quot;###\-####"/>
    <numFmt numFmtId="179" formatCode="#,###&quot;円&quot;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0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1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 style="medium">
        <color rgb="FF0000FF"/>
      </bottom>
      <diagonal/>
    </border>
    <border>
      <left/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/>
      <right/>
      <top style="medium">
        <color rgb="FF0000FF"/>
      </top>
      <bottom style="medium">
        <color rgb="FF0000FF"/>
      </bottom>
      <diagonal/>
    </border>
    <border>
      <left style="medium">
        <color rgb="FFFF0000"/>
      </left>
      <right style="dashed">
        <color rgb="FFFF0000"/>
      </right>
      <top style="medium">
        <color rgb="FFFF0000"/>
      </top>
      <bottom style="medium">
        <color rgb="FFFF0000"/>
      </bottom>
      <diagonal/>
    </border>
    <border>
      <left style="dashed">
        <color rgb="FFFF0000"/>
      </left>
      <right style="dashed">
        <color rgb="FFFF0000"/>
      </right>
      <top style="medium">
        <color rgb="FFFF0000"/>
      </top>
      <bottom style="medium">
        <color rgb="FFFF0000"/>
      </bottom>
      <diagonal/>
    </border>
    <border>
      <left style="dashed">
        <color rgb="FFFF0000"/>
      </left>
      <right style="dashed">
        <color rgb="FFFF0000"/>
      </right>
      <top/>
      <bottom style="medium">
        <color rgb="FFFF0000"/>
      </bottom>
      <diagonal/>
    </border>
    <border>
      <left style="dashed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hair">
        <color indexed="64"/>
      </bottom>
      <diagonal/>
    </border>
    <border>
      <left/>
      <right style="medium">
        <color rgb="FFFF0000"/>
      </right>
      <top style="medium">
        <color rgb="FFFF0000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rgb="FFFF0000"/>
      </left>
      <right/>
      <top style="hair">
        <color indexed="64"/>
      </top>
      <bottom style="hair">
        <color indexed="64"/>
      </bottom>
      <diagonal/>
    </border>
    <border>
      <left/>
      <right style="medium">
        <color rgb="FFFF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FF"/>
      </left>
      <right/>
      <top style="thick">
        <color rgb="FF0000FF"/>
      </top>
      <bottom style="hair">
        <color indexed="64"/>
      </bottom>
      <diagonal/>
    </border>
    <border>
      <left/>
      <right/>
      <top style="thick">
        <color rgb="FF0000FF"/>
      </top>
      <bottom style="hair">
        <color indexed="64"/>
      </bottom>
      <diagonal/>
    </border>
    <border>
      <left/>
      <right style="thick">
        <color rgb="FF0000FF"/>
      </right>
      <top style="thick">
        <color rgb="FF0000FF"/>
      </top>
      <bottom style="hair">
        <color indexed="64"/>
      </bottom>
      <diagonal/>
    </border>
    <border>
      <left style="thick">
        <color rgb="FF0000FF"/>
      </left>
      <right style="medium">
        <color rgb="FFFF0000"/>
      </right>
      <top style="thick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rgb="FF0000FF"/>
      </left>
      <right/>
      <top style="hair">
        <color indexed="64"/>
      </top>
      <bottom style="hair">
        <color indexed="64"/>
      </bottom>
      <diagonal/>
    </border>
    <border>
      <left/>
      <right style="thick">
        <color rgb="FF0000FF"/>
      </right>
      <top style="hair">
        <color indexed="64"/>
      </top>
      <bottom style="hair">
        <color indexed="64"/>
      </bottom>
      <diagonal/>
    </border>
    <border>
      <left style="thick">
        <color rgb="FF0000FF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thick">
        <color rgb="FF0000FF"/>
      </left>
      <right/>
      <top style="hair">
        <color indexed="64"/>
      </top>
      <bottom style="thick">
        <color rgb="FF0000FF"/>
      </bottom>
      <diagonal/>
    </border>
    <border>
      <left/>
      <right/>
      <top style="hair">
        <color indexed="64"/>
      </top>
      <bottom style="thick">
        <color rgb="FF0000FF"/>
      </bottom>
      <diagonal/>
    </border>
    <border>
      <left/>
      <right style="thick">
        <color rgb="FF0000FF"/>
      </right>
      <top style="hair">
        <color indexed="64"/>
      </top>
      <bottom style="thick">
        <color rgb="FF0000FF"/>
      </bottom>
      <diagonal/>
    </border>
    <border>
      <left style="thick">
        <color rgb="FF0000FF"/>
      </left>
      <right style="medium">
        <color rgb="FFFF0000"/>
      </right>
      <top/>
      <bottom style="medium">
        <color rgb="FFFF0000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0" fillId="0" borderId="0" xfId="0" applyBorder="1" applyAlignment="1" applyProtection="1">
      <alignment vertical="center" shrinkToFit="1"/>
    </xf>
    <xf numFmtId="177" fontId="8" fillId="0" borderId="15" xfId="1" applyNumberFormat="1" applyFont="1" applyFill="1" applyBorder="1" applyAlignment="1" applyProtection="1">
      <alignment horizontal="center" vertical="center" shrinkToFit="1"/>
    </xf>
    <xf numFmtId="0" fontId="0" fillId="0" borderId="4" xfId="0" applyFill="1" applyBorder="1" applyAlignment="1">
      <alignment vertical="center" shrinkToFit="1"/>
    </xf>
    <xf numFmtId="176" fontId="0" fillId="0" borderId="0" xfId="0" applyNumberFormat="1" applyFill="1" applyBorder="1" applyAlignment="1" applyProtection="1">
      <alignment horizontal="center" vertical="center" shrinkToFit="1"/>
      <protection locked="0"/>
    </xf>
    <xf numFmtId="0" fontId="0" fillId="0" borderId="0" xfId="0" applyFill="1" applyBorder="1" applyAlignment="1" applyProtection="1">
      <alignment horizontal="distributed" vertical="center" shrinkToFit="1"/>
    </xf>
    <xf numFmtId="0" fontId="0" fillId="0" borderId="5" xfId="0" applyFill="1" applyBorder="1" applyAlignment="1">
      <alignment vertical="center" shrinkToFit="1"/>
    </xf>
    <xf numFmtId="0" fontId="0" fillId="0" borderId="0" xfId="0" applyFill="1" applyBorder="1" applyAlignment="1">
      <alignment vertical="center" shrinkToFit="1"/>
    </xf>
    <xf numFmtId="0" fontId="0" fillId="0" borderId="0" xfId="0" applyFill="1" applyBorder="1" applyAlignment="1" applyProtection="1">
      <alignment horizontal="distributed" vertical="center" indent="1" shrinkToFit="1"/>
    </xf>
    <xf numFmtId="0" fontId="13" fillId="0" borderId="4" xfId="0" applyFont="1" applyBorder="1" applyAlignment="1">
      <alignment vertical="center" shrinkToFit="1"/>
    </xf>
    <xf numFmtId="0" fontId="13" fillId="0" borderId="5" xfId="0" applyFont="1" applyBorder="1" applyAlignment="1">
      <alignment vertical="center" shrinkToFit="1"/>
    </xf>
    <xf numFmtId="0" fontId="13" fillId="0" borderId="0" xfId="0" applyFont="1" applyBorder="1" applyAlignment="1" applyProtection="1">
      <alignment vertical="center" shrinkToFit="1"/>
    </xf>
    <xf numFmtId="0" fontId="0" fillId="0" borderId="0" xfId="0" applyAlignment="1">
      <alignment vertical="center" shrinkToFit="1"/>
    </xf>
    <xf numFmtId="38" fontId="11" fillId="0" borderId="41" xfId="1" applyFont="1" applyFill="1" applyBorder="1" applyAlignment="1" applyProtection="1">
      <alignment horizontal="right" vertical="center" shrinkToFit="1"/>
      <protection locked="0"/>
    </xf>
    <xf numFmtId="0" fontId="11" fillId="0" borderId="42" xfId="0" applyFont="1" applyBorder="1" applyAlignment="1" applyProtection="1">
      <alignment horizontal="center" vertical="center" shrinkToFit="1"/>
    </xf>
    <xf numFmtId="38" fontId="11" fillId="0" borderId="45" xfId="1" applyFont="1" applyFill="1" applyBorder="1" applyAlignment="1" applyProtection="1">
      <alignment horizontal="right" vertical="center" shrinkToFit="1"/>
      <protection locked="0"/>
    </xf>
    <xf numFmtId="0" fontId="11" fillId="0" borderId="46" xfId="0" applyFont="1" applyBorder="1" applyAlignment="1" applyProtection="1">
      <alignment horizontal="center" vertical="center" shrinkToFit="1"/>
    </xf>
    <xf numFmtId="38" fontId="11" fillId="0" borderId="47" xfId="1" applyFont="1" applyFill="1" applyBorder="1" applyAlignment="1" applyProtection="1">
      <alignment horizontal="right" vertical="center" shrinkToFit="1"/>
      <protection locked="0"/>
    </xf>
    <xf numFmtId="0" fontId="11" fillId="0" borderId="48" xfId="0" applyFont="1" applyBorder="1" applyAlignment="1" applyProtection="1">
      <alignment horizontal="center" vertical="center" shrinkToFit="1"/>
    </xf>
    <xf numFmtId="0" fontId="13" fillId="0" borderId="0" xfId="0" applyFont="1" applyAlignment="1">
      <alignment vertical="center" shrinkToFit="1"/>
    </xf>
    <xf numFmtId="0" fontId="11" fillId="0" borderId="0" xfId="0" applyFont="1" applyBorder="1" applyAlignment="1" applyProtection="1">
      <alignment vertical="center" shrinkToFit="1"/>
    </xf>
    <xf numFmtId="0" fontId="14" fillId="0" borderId="0" xfId="0" applyFont="1" applyBorder="1" applyAlignment="1">
      <alignment vertical="center" shrinkToFit="1"/>
    </xf>
    <xf numFmtId="0" fontId="11" fillId="0" borderId="60" xfId="0" applyFont="1" applyBorder="1" applyAlignment="1">
      <alignment horizontal="center" vertical="center" shrinkToFit="1"/>
    </xf>
    <xf numFmtId="0" fontId="11" fillId="0" borderId="61" xfId="0" applyFont="1" applyBorder="1" applyAlignment="1">
      <alignment horizontal="center" vertical="center" shrinkToFit="1"/>
    </xf>
    <xf numFmtId="0" fontId="11" fillId="0" borderId="65" xfId="0" applyFont="1" applyBorder="1" applyAlignment="1">
      <alignment horizontal="center" vertical="center" shrinkToFit="1"/>
    </xf>
    <xf numFmtId="0" fontId="11" fillId="0" borderId="45" xfId="0" applyFont="1" applyFill="1" applyBorder="1" applyAlignment="1" applyProtection="1">
      <alignment horizontal="right" vertical="center" shrinkToFit="1"/>
      <protection locked="0"/>
    </xf>
    <xf numFmtId="0" fontId="11" fillId="0" borderId="66" xfId="0" applyFont="1" applyBorder="1" applyAlignment="1">
      <alignment horizontal="center" vertical="center" shrinkToFit="1"/>
    </xf>
    <xf numFmtId="0" fontId="11" fillId="0" borderId="69" xfId="0" applyFont="1" applyBorder="1" applyAlignment="1">
      <alignment horizontal="center" vertical="center" shrinkToFit="1"/>
    </xf>
    <xf numFmtId="0" fontId="11" fillId="0" borderId="70" xfId="0" applyFont="1" applyBorder="1" applyAlignment="1">
      <alignment horizontal="center" vertical="center" shrinkToFit="1"/>
    </xf>
    <xf numFmtId="9" fontId="11" fillId="0" borderId="17" xfId="2" applyFont="1" applyFill="1" applyBorder="1" applyAlignment="1" applyProtection="1">
      <alignment horizontal="center" vertical="center" shrinkToFit="1"/>
    </xf>
    <xf numFmtId="38" fontId="11" fillId="0" borderId="78" xfId="1" applyFont="1" applyFill="1" applyBorder="1" applyAlignment="1" applyProtection="1">
      <alignment horizontal="right" vertical="center" shrinkToFit="1"/>
      <protection locked="0"/>
    </xf>
    <xf numFmtId="0" fontId="11" fillId="0" borderId="61" xfId="0" applyFont="1" applyBorder="1" applyAlignment="1" applyProtection="1">
      <alignment horizontal="center" vertical="center" shrinkToFit="1"/>
    </xf>
    <xf numFmtId="38" fontId="11" fillId="0" borderId="82" xfId="1" applyFont="1" applyFill="1" applyBorder="1" applyAlignment="1" applyProtection="1">
      <alignment horizontal="right" vertical="center" shrinkToFit="1"/>
      <protection locked="0"/>
    </xf>
    <xf numFmtId="0" fontId="11" fillId="0" borderId="66" xfId="0" applyFont="1" applyBorder="1" applyAlignment="1" applyProtection="1">
      <alignment horizontal="center" vertical="center" shrinkToFit="1"/>
    </xf>
    <xf numFmtId="38" fontId="11" fillId="0" borderId="86" xfId="1" applyFont="1" applyFill="1" applyBorder="1" applyAlignment="1" applyProtection="1">
      <alignment horizontal="right" vertical="center" shrinkToFit="1"/>
      <protection locked="0"/>
    </xf>
    <xf numFmtId="0" fontId="11" fillId="0" borderId="8" xfId="0" applyFont="1" applyBorder="1" applyAlignment="1" applyProtection="1">
      <alignment horizontal="center" vertical="center" shrinkToFit="1"/>
    </xf>
    <xf numFmtId="0" fontId="9" fillId="0" borderId="0" xfId="0" applyFont="1" applyBorder="1" applyAlignment="1">
      <alignment horizontal="left" vertical="center" shrinkToFit="1"/>
    </xf>
    <xf numFmtId="179" fontId="9" fillId="0" borderId="2" xfId="0" applyNumberFormat="1" applyFont="1" applyFill="1" applyBorder="1" applyAlignment="1" applyProtection="1">
      <alignment vertical="center" shrinkToFit="1"/>
    </xf>
    <xf numFmtId="179" fontId="9" fillId="0" borderId="0" xfId="0" applyNumberFormat="1" applyFont="1" applyFill="1" applyBorder="1" applyAlignment="1" applyProtection="1">
      <alignment horizontal="right" vertical="center" shrinkToFit="1"/>
    </xf>
    <xf numFmtId="0" fontId="0" fillId="0" borderId="0" xfId="0" applyBorder="1" applyAlignment="1">
      <alignment vertical="center" shrinkToFit="1"/>
    </xf>
    <xf numFmtId="0" fontId="9" fillId="0" borderId="0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9" fillId="0" borderId="7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89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93" xfId="0" applyBorder="1" applyAlignment="1">
      <alignment horizontal="center" vertical="center" shrinkToFit="1"/>
    </xf>
    <xf numFmtId="0" fontId="0" fillId="0" borderId="90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95" xfId="0" applyBorder="1" applyAlignment="1">
      <alignment vertical="center" shrinkToFit="1"/>
    </xf>
    <xf numFmtId="0" fontId="0" fillId="0" borderId="96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0" fillId="0" borderId="97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102" xfId="0" applyBorder="1" applyAlignment="1">
      <alignment horizontal="center" vertical="center" shrinkToFit="1"/>
    </xf>
    <xf numFmtId="0" fontId="0" fillId="0" borderId="104" xfId="0" applyBorder="1" applyAlignment="1">
      <alignment vertical="center" shrinkToFit="1"/>
    </xf>
    <xf numFmtId="0" fontId="0" fillId="0" borderId="105" xfId="0" applyBorder="1" applyAlignment="1">
      <alignment vertical="center" shrinkToFit="1"/>
    </xf>
    <xf numFmtId="0" fontId="0" fillId="0" borderId="106" xfId="0" applyBorder="1" applyAlignment="1">
      <alignment vertical="center" shrinkToFit="1"/>
    </xf>
    <xf numFmtId="0" fontId="0" fillId="0" borderId="108" xfId="0" applyBorder="1" applyAlignment="1">
      <alignment horizontal="center" vertical="center" shrinkToFit="1"/>
    </xf>
    <xf numFmtId="0" fontId="0" fillId="0" borderId="109" xfId="0" applyBorder="1" applyAlignment="1">
      <alignment horizontal="center" vertical="center" shrinkToFit="1"/>
    </xf>
    <xf numFmtId="0" fontId="0" fillId="0" borderId="110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11" xfId="0" applyBorder="1" applyAlignment="1">
      <alignment horizontal="center" vertical="center" shrinkToFit="1"/>
    </xf>
    <xf numFmtId="0" fontId="0" fillId="0" borderId="112" xfId="0" applyBorder="1" applyAlignment="1">
      <alignment vertical="center" shrinkToFit="1"/>
    </xf>
    <xf numFmtId="0" fontId="0" fillId="0" borderId="113" xfId="0" applyBorder="1" applyAlignment="1">
      <alignment vertical="center" shrinkToFit="1"/>
    </xf>
    <xf numFmtId="0" fontId="0" fillId="0" borderId="105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0" xfId="0" applyAlignment="1">
      <alignment vertical="center" shrinkToFit="1"/>
    </xf>
    <xf numFmtId="9" fontId="11" fillId="0" borderId="62" xfId="2" applyFont="1" applyFill="1" applyBorder="1" applyAlignment="1" applyProtection="1">
      <alignment horizontal="center" vertical="center" shrinkToFit="1"/>
    </xf>
    <xf numFmtId="0" fontId="11" fillId="0" borderId="41" xfId="0" applyFont="1" applyFill="1" applyBorder="1" applyAlignment="1" applyProtection="1">
      <alignment horizontal="right" vertical="center" shrinkToFit="1"/>
      <protection locked="0"/>
    </xf>
    <xf numFmtId="0" fontId="11" fillId="0" borderId="47" xfId="0" applyFont="1" applyFill="1" applyBorder="1" applyAlignment="1" applyProtection="1">
      <alignment horizontal="right" vertical="center" shrinkToFit="1"/>
      <protection locked="0"/>
    </xf>
    <xf numFmtId="0" fontId="5" fillId="0" borderId="14" xfId="0" applyFont="1" applyBorder="1" applyAlignment="1">
      <alignment vertical="center" shrinkToFit="1"/>
    </xf>
    <xf numFmtId="0" fontId="0" fillId="0" borderId="15" xfId="0" applyFill="1" applyBorder="1" applyAlignment="1" applyProtection="1">
      <alignment horizontal="distributed" vertical="center" indent="1" shrinkToFit="1"/>
    </xf>
    <xf numFmtId="177" fontId="1" fillId="0" borderId="16" xfId="1" applyNumberFormat="1" applyFont="1" applyFill="1" applyBorder="1" applyAlignment="1" applyProtection="1">
      <alignment horizontal="right" vertical="center" shrinkToFit="1"/>
    </xf>
    <xf numFmtId="177" fontId="9" fillId="0" borderId="17" xfId="1" applyNumberFormat="1" applyFont="1" applyFill="1" applyBorder="1" applyAlignment="1" applyProtection="1">
      <alignment horizontal="right" vertical="center" shrinkToFit="1"/>
    </xf>
    <xf numFmtId="177" fontId="9" fillId="0" borderId="6" xfId="1" applyNumberFormat="1" applyFont="1" applyFill="1" applyBorder="1" applyAlignment="1" applyProtection="1">
      <alignment horizontal="right" vertical="center" shrinkToFit="1"/>
    </xf>
    <xf numFmtId="0" fontId="5" fillId="0" borderId="18" xfId="0" applyFont="1" applyFill="1" applyBorder="1" applyAlignment="1" applyProtection="1">
      <alignment horizontal="distributed" vertical="center" indent="1" shrinkToFit="1"/>
    </xf>
    <xf numFmtId="0" fontId="5" fillId="0" borderId="19" xfId="0" applyFont="1" applyFill="1" applyBorder="1" applyAlignment="1" applyProtection="1">
      <alignment horizontal="distributed" vertical="center" indent="1" shrinkToFit="1"/>
    </xf>
    <xf numFmtId="177" fontId="10" fillId="0" borderId="20" xfId="1" applyNumberFormat="1" applyFont="1" applyFill="1" applyBorder="1" applyAlignment="1" applyProtection="1">
      <alignment horizontal="right" vertical="center" shrinkToFit="1"/>
    </xf>
    <xf numFmtId="177" fontId="10" fillId="0" borderId="21" xfId="1" applyNumberFormat="1" applyFont="1" applyFill="1" applyBorder="1" applyAlignment="1" applyProtection="1">
      <alignment horizontal="right" vertical="center" shrinkToFit="1"/>
    </xf>
    <xf numFmtId="177" fontId="10" fillId="0" borderId="19" xfId="1" applyNumberFormat="1" applyFont="1" applyFill="1" applyBorder="1" applyAlignment="1" applyProtection="1">
      <alignment horizontal="right" vertical="center" shrinkToFit="1"/>
    </xf>
    <xf numFmtId="0" fontId="5" fillId="0" borderId="11" xfId="0" applyFont="1" applyFill="1" applyBorder="1" applyAlignment="1">
      <alignment horizontal="left" vertical="center" shrinkToFit="1"/>
    </xf>
    <xf numFmtId="0" fontId="5" fillId="0" borderId="12" xfId="0" applyFont="1" applyFill="1" applyBorder="1" applyAlignment="1">
      <alignment horizontal="left" vertical="center" shrinkToFit="1"/>
    </xf>
    <xf numFmtId="0" fontId="5" fillId="0" borderId="13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shrinkToFit="1"/>
    </xf>
    <xf numFmtId="0" fontId="3" fillId="2" borderId="6" xfId="0" applyFont="1" applyFill="1" applyBorder="1" applyAlignment="1" applyProtection="1">
      <alignment horizontal="center" vertical="center" shrinkToFit="1"/>
    </xf>
    <xf numFmtId="0" fontId="3" fillId="2" borderId="7" xfId="0" applyFont="1" applyFill="1" applyBorder="1" applyAlignment="1" applyProtection="1">
      <alignment horizontal="center" vertical="center" shrinkToFit="1"/>
    </xf>
    <xf numFmtId="0" fontId="4" fillId="2" borderId="2" xfId="0" applyFont="1" applyFill="1" applyBorder="1" applyAlignment="1" applyProtection="1">
      <alignment horizontal="center" vertical="center" shrinkToFit="1"/>
    </xf>
    <xf numFmtId="0" fontId="4" fillId="2" borderId="3" xfId="0" applyFont="1" applyFill="1" applyBorder="1" applyAlignment="1" applyProtection="1">
      <alignment horizontal="center" vertical="center" shrinkToFit="1"/>
    </xf>
    <xf numFmtId="49" fontId="6" fillId="2" borderId="7" xfId="0" applyNumberFormat="1" applyFont="1" applyFill="1" applyBorder="1" applyAlignment="1" applyProtection="1">
      <alignment horizontal="center" vertical="center" shrinkToFit="1"/>
    </xf>
    <xf numFmtId="49" fontId="6" fillId="2" borderId="8" xfId="0" applyNumberFormat="1" applyFont="1" applyFill="1" applyBorder="1" applyAlignment="1" applyProtection="1">
      <alignment horizontal="center" vertical="center" shrinkToFit="1"/>
    </xf>
    <xf numFmtId="0" fontId="0" fillId="0" borderId="9" xfId="0" applyBorder="1" applyAlignment="1" applyProtection="1">
      <alignment horizontal="distributed" vertical="center" indent="1" shrinkToFit="1"/>
    </xf>
    <xf numFmtId="0" fontId="0" fillId="0" borderId="10" xfId="0" applyBorder="1" applyAlignment="1" applyProtection="1">
      <alignment horizontal="distributed" vertical="center" indent="1" shrinkToFit="1"/>
    </xf>
    <xf numFmtId="176" fontId="7" fillId="0" borderId="11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0" applyBorder="1" applyAlignment="1" applyProtection="1">
      <alignment horizontal="distributed" vertical="center" indent="1" shrinkToFit="1"/>
    </xf>
    <xf numFmtId="0" fontId="5" fillId="0" borderId="0" xfId="0" applyFont="1" applyFill="1" applyBorder="1" applyAlignment="1">
      <alignment vertical="center" shrinkToFit="1"/>
    </xf>
    <xf numFmtId="0" fontId="12" fillId="0" borderId="1" xfId="0" applyFont="1" applyBorder="1" applyAlignment="1" applyProtection="1">
      <alignment horizontal="distributed" vertical="center" indent="1" shrinkToFit="1"/>
    </xf>
    <xf numFmtId="0" fontId="12" fillId="0" borderId="31" xfId="0" applyFont="1" applyBorder="1" applyAlignment="1" applyProtection="1">
      <alignment horizontal="distributed" vertical="center" indent="1" shrinkToFit="1"/>
    </xf>
    <xf numFmtId="176" fontId="0" fillId="0" borderId="32" xfId="0" applyNumberFormat="1" applyFont="1" applyFill="1" applyBorder="1" applyAlignment="1" applyProtection="1">
      <alignment horizontal="left" vertical="center" indent="1" shrinkToFit="1"/>
      <protection locked="0"/>
    </xf>
    <xf numFmtId="176" fontId="9" fillId="0" borderId="16" xfId="0" applyNumberFormat="1" applyFont="1" applyFill="1" applyBorder="1" applyAlignment="1" applyProtection="1">
      <alignment horizontal="left" vertical="center" indent="1" shrinkToFit="1"/>
      <protection locked="0"/>
    </xf>
    <xf numFmtId="176" fontId="9" fillId="0" borderId="33" xfId="0" applyNumberFormat="1" applyFont="1" applyFill="1" applyBorder="1" applyAlignment="1" applyProtection="1">
      <alignment horizontal="left" vertical="center" indent="1" shrinkToFit="1"/>
      <protection locked="0"/>
    </xf>
    <xf numFmtId="176" fontId="9" fillId="0" borderId="36" xfId="0" applyNumberFormat="1" applyFont="1" applyFill="1" applyBorder="1" applyAlignment="1" applyProtection="1">
      <alignment horizontal="left" vertical="center" indent="1" shrinkToFit="1"/>
      <protection locked="0"/>
    </xf>
    <xf numFmtId="176" fontId="9" fillId="0" borderId="37" xfId="0" applyNumberFormat="1" applyFont="1" applyFill="1" applyBorder="1" applyAlignment="1" applyProtection="1">
      <alignment horizontal="left" vertical="center" indent="1" shrinkToFit="1"/>
      <protection locked="0"/>
    </xf>
    <xf numFmtId="176" fontId="9" fillId="0" borderId="38" xfId="0" applyNumberFormat="1" applyFont="1" applyFill="1" applyBorder="1" applyAlignment="1" applyProtection="1">
      <alignment horizontal="left" vertical="center" indent="1" shrinkToFit="1"/>
      <protection locked="0"/>
    </xf>
    <xf numFmtId="0" fontId="0" fillId="0" borderId="34" xfId="0" applyFill="1" applyBorder="1" applyAlignment="1" applyProtection="1">
      <alignment horizontal="distributed" vertical="center" indent="1" shrinkToFit="1"/>
    </xf>
    <xf numFmtId="0" fontId="0" fillId="0" borderId="9" xfId="0" applyFill="1" applyBorder="1" applyAlignment="1" applyProtection="1">
      <alignment horizontal="distributed" vertical="center" indent="1" shrinkToFit="1"/>
    </xf>
    <xf numFmtId="0" fontId="0" fillId="0" borderId="32" xfId="0" applyFill="1" applyBorder="1" applyAlignment="1" applyProtection="1">
      <alignment horizontal="left" vertical="center" indent="1" shrinkToFit="1"/>
      <protection locked="0"/>
    </xf>
    <xf numFmtId="0" fontId="0" fillId="0" borderId="16" xfId="0" applyFill="1" applyBorder="1" applyAlignment="1" applyProtection="1">
      <alignment horizontal="left" vertical="center" indent="1" shrinkToFit="1"/>
      <protection locked="0"/>
    </xf>
    <xf numFmtId="0" fontId="0" fillId="0" borderId="33" xfId="0" applyFill="1" applyBorder="1" applyAlignment="1" applyProtection="1">
      <alignment horizontal="left" vertical="center" indent="1" shrinkToFit="1"/>
      <protection locked="0"/>
    </xf>
    <xf numFmtId="0" fontId="0" fillId="0" borderId="36" xfId="0" applyFill="1" applyBorder="1" applyAlignment="1" applyProtection="1">
      <alignment horizontal="left" vertical="center" indent="1" shrinkToFit="1"/>
      <protection locked="0"/>
    </xf>
    <xf numFmtId="0" fontId="0" fillId="0" borderId="37" xfId="0" applyFill="1" applyBorder="1" applyAlignment="1" applyProtection="1">
      <alignment horizontal="left" vertical="center" indent="1" shrinkToFit="1"/>
      <protection locked="0"/>
    </xf>
    <xf numFmtId="0" fontId="0" fillId="0" borderId="38" xfId="0" applyFill="1" applyBorder="1" applyAlignment="1" applyProtection="1">
      <alignment horizontal="left" vertical="center" indent="1" shrinkToFit="1"/>
      <protection locked="0"/>
    </xf>
    <xf numFmtId="0" fontId="0" fillId="0" borderId="11" xfId="0" applyFill="1" applyBorder="1" applyAlignment="1" applyProtection="1">
      <alignment horizontal="left" vertical="center" indent="1" shrinkToFit="1"/>
      <protection locked="0"/>
    </xf>
    <xf numFmtId="0" fontId="0" fillId="0" borderId="12" xfId="0" applyFill="1" applyBorder="1" applyAlignment="1" applyProtection="1">
      <alignment horizontal="left" vertical="center" indent="1" shrinkToFit="1"/>
      <protection locked="0"/>
    </xf>
    <xf numFmtId="0" fontId="0" fillId="0" borderId="13" xfId="0" applyFill="1" applyBorder="1" applyAlignment="1" applyProtection="1">
      <alignment horizontal="left" vertical="center" indent="1" shrinkToFit="1"/>
      <protection locked="0"/>
    </xf>
    <xf numFmtId="0" fontId="0" fillId="0" borderId="2" xfId="0" applyFill="1" applyBorder="1" applyAlignment="1" applyProtection="1">
      <alignment horizontal="distributed" vertical="center" indent="1" shrinkToFit="1"/>
    </xf>
    <xf numFmtId="0" fontId="8" fillId="0" borderId="22" xfId="0" applyFont="1" applyFill="1" applyBorder="1" applyAlignment="1" applyProtection="1">
      <alignment horizontal="center" vertical="center" shrinkToFit="1"/>
      <protection locked="0"/>
    </xf>
    <xf numFmtId="0" fontId="11" fillId="0" borderId="23" xfId="0" applyFont="1" applyFill="1" applyBorder="1" applyAlignment="1" applyProtection="1">
      <alignment horizontal="center" vertical="center" shrinkToFit="1"/>
      <protection locked="0"/>
    </xf>
    <xf numFmtId="0" fontId="5" fillId="0" borderId="22" xfId="0" applyFont="1" applyFill="1" applyBorder="1" applyAlignment="1">
      <alignment horizontal="left" vertical="center" shrinkToFit="1"/>
    </xf>
    <xf numFmtId="0" fontId="5" fillId="0" borderId="24" xfId="0" applyFont="1" applyFill="1" applyBorder="1" applyAlignment="1">
      <alignment horizontal="left" vertical="center" shrinkToFit="1"/>
    </xf>
    <xf numFmtId="0" fontId="5" fillId="0" borderId="23" xfId="0" applyFont="1" applyFill="1" applyBorder="1" applyAlignment="1">
      <alignment horizontal="left" vertical="center" shrinkToFit="1"/>
    </xf>
    <xf numFmtId="49" fontId="8" fillId="0" borderId="25" xfId="0" applyNumberFormat="1" applyFont="1" applyFill="1" applyBorder="1" applyAlignment="1" applyProtection="1">
      <alignment horizontal="left" vertical="center" indent="1" shrinkToFit="1"/>
      <protection locked="0"/>
    </xf>
    <xf numFmtId="49" fontId="11" fillId="0" borderId="26" xfId="0" applyNumberFormat="1" applyFont="1" applyFill="1" applyBorder="1" applyAlignment="1" applyProtection="1">
      <alignment horizontal="left" vertical="center" indent="1" shrinkToFit="1"/>
      <protection locked="0"/>
    </xf>
    <xf numFmtId="178" fontId="0" fillId="0" borderId="26" xfId="0" applyNumberFormat="1" applyFill="1" applyBorder="1" applyAlignment="1" applyProtection="1">
      <alignment horizontal="left" vertical="center" shrinkToFit="1"/>
      <protection locked="0"/>
    </xf>
    <xf numFmtId="178" fontId="0" fillId="0" borderId="27" xfId="0" applyNumberFormat="1" applyFill="1" applyBorder="1" applyAlignment="1" applyProtection="1">
      <alignment horizontal="left" vertical="center" shrinkToFit="1"/>
      <protection locked="0"/>
    </xf>
    <xf numFmtId="178" fontId="0" fillId="0" borderId="28" xfId="0" applyNumberFormat="1" applyFill="1" applyBorder="1" applyAlignment="1" applyProtection="1">
      <alignment horizontal="left" vertical="center" shrinkToFit="1"/>
      <protection locked="0"/>
    </xf>
    <xf numFmtId="0" fontId="12" fillId="0" borderId="6" xfId="0" applyFont="1" applyBorder="1" applyAlignment="1" applyProtection="1">
      <alignment horizontal="distributed" vertical="center" indent="1" shrinkToFit="1"/>
    </xf>
    <xf numFmtId="0" fontId="12" fillId="0" borderId="35" xfId="0" applyFont="1" applyBorder="1" applyAlignment="1" applyProtection="1">
      <alignment horizontal="distributed" vertical="center" indent="1" shrinkToFit="1"/>
    </xf>
    <xf numFmtId="0" fontId="13" fillId="0" borderId="0" xfId="0" applyFont="1" applyBorder="1" applyAlignment="1" applyProtection="1">
      <alignment vertical="center" shrinkToFit="1"/>
    </xf>
    <xf numFmtId="0" fontId="14" fillId="0" borderId="15" xfId="0" applyFont="1" applyBorder="1" applyAlignment="1" applyProtection="1">
      <alignment horizontal="center" vertical="center" shrinkToFit="1"/>
    </xf>
    <xf numFmtId="0" fontId="14" fillId="3" borderId="1" xfId="0" applyFont="1" applyFill="1" applyBorder="1" applyAlignment="1" applyProtection="1">
      <alignment horizontal="distributed" vertical="center" indent="1" shrinkToFit="1"/>
    </xf>
    <xf numFmtId="0" fontId="14" fillId="3" borderId="3" xfId="0" applyFont="1" applyFill="1" applyBorder="1" applyAlignment="1" applyProtection="1">
      <alignment horizontal="distributed" vertical="center" indent="1" shrinkToFit="1"/>
    </xf>
    <xf numFmtId="0" fontId="14" fillId="3" borderId="15" xfId="0" applyFont="1" applyFill="1" applyBorder="1" applyAlignment="1" applyProtection="1">
      <alignment horizontal="distributed" vertical="center" indent="1" shrinkToFit="1"/>
    </xf>
    <xf numFmtId="0" fontId="0" fillId="0" borderId="1" xfId="0" applyBorder="1" applyAlignment="1" applyProtection="1">
      <alignment horizontal="distributed" vertical="center" indent="1" shrinkToFit="1"/>
    </xf>
    <xf numFmtId="0" fontId="0" fillId="0" borderId="29" xfId="0" applyFill="1" applyBorder="1" applyAlignment="1" applyProtection="1">
      <alignment horizontal="left" vertical="center" indent="1" shrinkToFit="1"/>
      <protection locked="0"/>
    </xf>
    <xf numFmtId="0" fontId="0" fillId="0" borderId="0" xfId="0" applyFill="1" applyBorder="1" applyAlignment="1" applyProtection="1">
      <alignment horizontal="left" vertical="center" indent="1" shrinkToFit="1"/>
      <protection locked="0"/>
    </xf>
    <xf numFmtId="0" fontId="0" fillId="0" borderId="30" xfId="0" applyFill="1" applyBorder="1" applyAlignment="1" applyProtection="1">
      <alignment horizontal="left" vertical="center" indent="1" shrinkToFit="1"/>
      <protection locked="0"/>
    </xf>
    <xf numFmtId="0" fontId="0" fillId="0" borderId="0" xfId="0" applyFill="1" applyBorder="1" applyAlignment="1" applyProtection="1">
      <alignment horizontal="distributed" vertical="center" indent="1" shrinkToFit="1"/>
    </xf>
    <xf numFmtId="0" fontId="0" fillId="0" borderId="0" xfId="0" applyAlignment="1">
      <alignment vertical="center" shrinkToFit="1"/>
    </xf>
    <xf numFmtId="0" fontId="14" fillId="3" borderId="4" xfId="0" applyFont="1" applyFill="1" applyBorder="1" applyAlignment="1" applyProtection="1">
      <alignment horizontal="distributed" vertical="center" indent="1" shrinkToFit="1"/>
    </xf>
    <xf numFmtId="0" fontId="14" fillId="3" borderId="5" xfId="0" applyFont="1" applyFill="1" applyBorder="1" applyAlignment="1" applyProtection="1">
      <alignment horizontal="distributed" vertical="center" indent="1" shrinkToFit="1"/>
    </xf>
    <xf numFmtId="0" fontId="11" fillId="0" borderId="39" xfId="0" applyFont="1" applyBorder="1" applyAlignment="1" applyProtection="1">
      <alignment vertical="center" shrinkToFit="1"/>
    </xf>
    <xf numFmtId="0" fontId="11" fillId="0" borderId="40" xfId="0" applyFont="1" applyBorder="1" applyAlignment="1" applyProtection="1">
      <alignment vertical="center" shrinkToFit="1"/>
    </xf>
    <xf numFmtId="177" fontId="11" fillId="0" borderId="39" xfId="0" applyNumberFormat="1" applyFont="1" applyFill="1" applyBorder="1" applyAlignment="1" applyProtection="1">
      <alignment horizontal="right" vertical="center" shrinkToFit="1"/>
    </xf>
    <xf numFmtId="0" fontId="15" fillId="0" borderId="0" xfId="0" applyFont="1" applyAlignment="1">
      <alignment vertical="center" shrinkToFit="1"/>
    </xf>
    <xf numFmtId="0" fontId="11" fillId="0" borderId="2" xfId="0" applyFont="1" applyBorder="1" applyAlignment="1" applyProtection="1">
      <alignment horizontal="center" vertical="center" shrinkToFit="1"/>
    </xf>
    <xf numFmtId="0" fontId="11" fillId="0" borderId="3" xfId="0" applyFont="1" applyBorder="1" applyAlignment="1" applyProtection="1">
      <alignment horizontal="center" vertical="center" shrinkToFit="1"/>
    </xf>
    <xf numFmtId="0" fontId="11" fillId="0" borderId="17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177" fontId="11" fillId="0" borderId="17" xfId="0" applyNumberFormat="1" applyFont="1" applyFill="1" applyBorder="1" applyAlignment="1" applyProtection="1">
      <alignment horizontal="right" vertical="center" shrinkToFit="1"/>
    </xf>
    <xf numFmtId="177" fontId="11" fillId="0" borderId="6" xfId="0" applyNumberFormat="1" applyFont="1" applyFill="1" applyBorder="1" applyAlignment="1" applyProtection="1">
      <alignment horizontal="right" vertical="center" shrinkToFit="1"/>
    </xf>
    <xf numFmtId="177" fontId="11" fillId="0" borderId="18" xfId="0" applyNumberFormat="1" applyFont="1" applyFill="1" applyBorder="1" applyAlignment="1" applyProtection="1">
      <alignment horizontal="right" vertical="center" shrinkToFit="1"/>
    </xf>
    <xf numFmtId="177" fontId="11" fillId="0" borderId="51" xfId="0" applyNumberFormat="1" applyFont="1" applyFill="1" applyBorder="1" applyAlignment="1" applyProtection="1">
      <alignment horizontal="right" vertical="center" shrinkToFit="1"/>
    </xf>
    <xf numFmtId="0" fontId="11" fillId="0" borderId="43" xfId="0" applyFont="1" applyBorder="1" applyAlignment="1" applyProtection="1">
      <alignment vertical="center" shrinkToFit="1"/>
    </xf>
    <xf numFmtId="0" fontId="11" fillId="0" borderId="44" xfId="0" applyFont="1" applyBorder="1" applyAlignment="1" applyProtection="1">
      <alignment vertical="center" shrinkToFit="1"/>
    </xf>
    <xf numFmtId="177" fontId="11" fillId="0" borderId="43" xfId="0" applyNumberFormat="1" applyFont="1" applyFill="1" applyBorder="1" applyAlignment="1" applyProtection="1">
      <alignment horizontal="right" vertical="center" shrinkToFit="1"/>
    </xf>
    <xf numFmtId="0" fontId="16" fillId="0" borderId="0" xfId="0" applyFont="1" applyAlignment="1">
      <alignment vertical="center" shrinkToFit="1"/>
    </xf>
    <xf numFmtId="0" fontId="11" fillId="0" borderId="17" xfId="0" applyFont="1" applyBorder="1" applyAlignment="1" applyProtection="1">
      <alignment vertical="center" shrinkToFit="1"/>
    </xf>
    <xf numFmtId="0" fontId="11" fillId="0" borderId="6" xfId="0" applyFont="1" applyBorder="1" applyAlignment="1" applyProtection="1">
      <alignment vertical="center" shrinkToFit="1"/>
    </xf>
    <xf numFmtId="177" fontId="11" fillId="0" borderId="49" xfId="0" applyNumberFormat="1" applyFont="1" applyFill="1" applyBorder="1" applyAlignment="1" applyProtection="1">
      <alignment horizontal="right" vertical="center" shrinkToFit="1"/>
    </xf>
    <xf numFmtId="177" fontId="11" fillId="0" borderId="50" xfId="0" applyNumberFormat="1" applyFont="1" applyFill="1" applyBorder="1" applyAlignment="1" applyProtection="1">
      <alignment horizontal="right" vertical="center" shrinkToFit="1"/>
    </xf>
    <xf numFmtId="0" fontId="13" fillId="0" borderId="0" xfId="0" applyFont="1" applyAlignment="1">
      <alignment vertical="center" shrinkToFit="1"/>
    </xf>
    <xf numFmtId="0" fontId="14" fillId="3" borderId="1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4" fillId="3" borderId="34" xfId="0" applyFont="1" applyFill="1" applyBorder="1" applyAlignment="1">
      <alignment horizontal="center" vertical="center" shrinkToFit="1"/>
    </xf>
    <xf numFmtId="0" fontId="14" fillId="3" borderId="4" xfId="0" applyFont="1" applyFill="1" applyBorder="1" applyAlignment="1">
      <alignment horizontal="distributed" vertical="center" indent="1" shrinkToFit="1"/>
    </xf>
    <xf numFmtId="0" fontId="14" fillId="3" borderId="8" xfId="0" applyFont="1" applyFill="1" applyBorder="1" applyAlignment="1">
      <alignment horizontal="distributed" vertical="center" indent="1" shrinkToFit="1"/>
    </xf>
    <xf numFmtId="0" fontId="13" fillId="0" borderId="0" xfId="0" applyFont="1" applyBorder="1" applyAlignment="1">
      <alignment vertical="center" shrinkToFit="1"/>
    </xf>
    <xf numFmtId="0" fontId="14" fillId="4" borderId="0" xfId="0" applyFont="1" applyFill="1" applyBorder="1" applyAlignment="1">
      <alignment horizontal="center" vertical="center" shrinkToFit="1"/>
    </xf>
    <xf numFmtId="0" fontId="14" fillId="0" borderId="1" xfId="0" applyFont="1" applyBorder="1" applyAlignment="1" applyProtection="1">
      <alignment horizontal="center" vertical="center" shrinkToFit="1"/>
    </xf>
    <xf numFmtId="0" fontId="14" fillId="0" borderId="2" xfId="0" applyFont="1" applyBorder="1" applyAlignment="1" applyProtection="1">
      <alignment horizontal="center" vertical="center" shrinkToFit="1"/>
    </xf>
    <xf numFmtId="0" fontId="14" fillId="0" borderId="3" xfId="0" applyFont="1" applyBorder="1" applyAlignment="1" applyProtection="1">
      <alignment horizontal="center" vertical="center" shrinkToFit="1"/>
    </xf>
    <xf numFmtId="0" fontId="14" fillId="3" borderId="1" xfId="0" applyFont="1" applyFill="1" applyBorder="1" applyAlignment="1">
      <alignment horizontal="distributed" vertical="center" indent="1" shrinkToFit="1"/>
    </xf>
    <xf numFmtId="0" fontId="14" fillId="3" borderId="3" xfId="0" applyFont="1" applyFill="1" applyBorder="1" applyAlignment="1">
      <alignment horizontal="distributed" vertical="center" indent="1" shrinkToFit="1"/>
    </xf>
    <xf numFmtId="0" fontId="14" fillId="3" borderId="6" xfId="0" applyFont="1" applyFill="1" applyBorder="1" applyAlignment="1" applyProtection="1">
      <alignment horizontal="distributed" vertical="center" indent="1" shrinkToFit="1"/>
    </xf>
    <xf numFmtId="0" fontId="14" fillId="3" borderId="8" xfId="0" applyFont="1" applyFill="1" applyBorder="1" applyAlignment="1" applyProtection="1">
      <alignment horizontal="distributed" vertical="center" indent="1" shrinkToFit="1"/>
    </xf>
    <xf numFmtId="0" fontId="14" fillId="3" borderId="52" xfId="0" applyFont="1" applyFill="1" applyBorder="1" applyAlignment="1" applyProtection="1">
      <alignment horizontal="center" vertical="center" shrinkToFit="1"/>
    </xf>
    <xf numFmtId="0" fontId="14" fillId="3" borderId="17" xfId="0" applyFont="1" applyFill="1" applyBorder="1" applyAlignment="1" applyProtection="1">
      <alignment horizontal="center" vertical="center" shrinkToFit="1"/>
    </xf>
    <xf numFmtId="0" fontId="11" fillId="0" borderId="58" xfId="0" applyFont="1" applyFill="1" applyBorder="1" applyAlignment="1" applyProtection="1">
      <alignment horizontal="center" vertical="center" shrinkToFit="1"/>
      <protection locked="0"/>
    </xf>
    <xf numFmtId="0" fontId="11" fillId="0" borderId="59" xfId="0" applyFont="1" applyFill="1" applyBorder="1" applyAlignment="1" applyProtection="1">
      <alignment horizontal="center" vertical="center" shrinkToFit="1"/>
      <protection locked="0"/>
    </xf>
    <xf numFmtId="177" fontId="11" fillId="0" borderId="62" xfId="0" applyNumberFormat="1" applyFont="1" applyFill="1" applyBorder="1" applyAlignment="1" applyProtection="1">
      <alignment horizontal="right" vertical="center" shrinkToFit="1"/>
    </xf>
    <xf numFmtId="177" fontId="11" fillId="0" borderId="61" xfId="0" applyNumberFormat="1" applyFont="1" applyFill="1" applyBorder="1" applyAlignment="1" applyProtection="1">
      <alignment horizontal="right" vertical="center" shrinkToFit="1"/>
    </xf>
    <xf numFmtId="0" fontId="11" fillId="0" borderId="63" xfId="0" applyFont="1" applyFill="1" applyBorder="1" applyAlignment="1" applyProtection="1">
      <alignment horizontal="center" vertical="center" shrinkToFit="1"/>
      <protection locked="0"/>
    </xf>
    <xf numFmtId="0" fontId="11" fillId="0" borderId="64" xfId="0" applyFont="1" applyFill="1" applyBorder="1" applyAlignment="1" applyProtection="1">
      <alignment horizontal="center" vertical="center" shrinkToFit="1"/>
      <protection locked="0"/>
    </xf>
    <xf numFmtId="0" fontId="14" fillId="3" borderId="1" xfId="0" applyFont="1" applyFill="1" applyBorder="1" applyAlignment="1" applyProtection="1">
      <alignment horizontal="distributed" vertical="center" wrapText="1" indent="1"/>
    </xf>
    <xf numFmtId="0" fontId="14" fillId="3" borderId="3" xfId="0" applyFont="1" applyFill="1" applyBorder="1" applyAlignment="1" applyProtection="1">
      <alignment horizontal="distributed" vertical="center" wrapText="1" indent="1"/>
    </xf>
    <xf numFmtId="0" fontId="14" fillId="0" borderId="52" xfId="0" applyFont="1" applyBorder="1" applyAlignment="1" applyProtection="1">
      <alignment horizontal="center" vertical="center" shrinkToFit="1"/>
    </xf>
    <xf numFmtId="0" fontId="14" fillId="3" borderId="4" xfId="0" applyFont="1" applyFill="1" applyBorder="1" applyAlignment="1" applyProtection="1">
      <alignment horizontal="distributed" vertical="center" wrapText="1" indent="1"/>
    </xf>
    <xf numFmtId="0" fontId="14" fillId="3" borderId="8" xfId="0" applyFont="1" applyFill="1" applyBorder="1" applyAlignment="1" applyProtection="1">
      <alignment horizontal="distributed" vertical="center" wrapText="1" indent="1"/>
    </xf>
    <xf numFmtId="0" fontId="11" fillId="0" borderId="67" xfId="0" applyFont="1" applyFill="1" applyBorder="1" applyAlignment="1" applyProtection="1">
      <alignment horizontal="center" vertical="center" shrinkToFit="1"/>
      <protection locked="0"/>
    </xf>
    <xf numFmtId="0" fontId="11" fillId="0" borderId="68" xfId="0" applyFont="1" applyFill="1" applyBorder="1" applyAlignment="1" applyProtection="1">
      <alignment horizontal="center" vertical="center" shrinkToFit="1"/>
      <protection locked="0"/>
    </xf>
    <xf numFmtId="177" fontId="11" fillId="0" borderId="71" xfId="0" applyNumberFormat="1" applyFont="1" applyFill="1" applyBorder="1" applyAlignment="1" applyProtection="1">
      <alignment horizontal="right" vertical="center" shrinkToFit="1"/>
    </xf>
    <xf numFmtId="177" fontId="11" fillId="0" borderId="70" xfId="0" applyNumberFormat="1" applyFont="1" applyFill="1" applyBorder="1" applyAlignment="1" applyProtection="1">
      <alignment horizontal="right" vertical="center" shrinkToFit="1"/>
    </xf>
    <xf numFmtId="179" fontId="18" fillId="0" borderId="0" xfId="0" applyNumberFormat="1" applyFont="1" applyBorder="1" applyAlignment="1">
      <alignment horizontal="center" vertical="center" shrinkToFit="1"/>
    </xf>
    <xf numFmtId="0" fontId="18" fillId="0" borderId="0" xfId="0" applyFont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177" fontId="11" fillId="0" borderId="8" xfId="0" applyNumberFormat="1" applyFont="1" applyFill="1" applyBorder="1" applyAlignment="1" applyProtection="1">
      <alignment horizontal="right" vertical="center" shrinkToFit="1"/>
    </xf>
    <xf numFmtId="177" fontId="11" fillId="0" borderId="72" xfId="0" applyNumberFormat="1" applyFont="1" applyFill="1" applyBorder="1" applyAlignment="1" applyProtection="1">
      <alignment horizontal="right" vertical="center" shrinkToFit="1"/>
    </xf>
    <xf numFmtId="177" fontId="11" fillId="0" borderId="91" xfId="0" applyNumberFormat="1" applyFont="1" applyFill="1" applyBorder="1" applyAlignment="1" applyProtection="1">
      <alignment horizontal="right" vertical="center" shrinkToFit="1"/>
    </xf>
    <xf numFmtId="177" fontId="11" fillId="0" borderId="92" xfId="0" applyNumberFormat="1" applyFont="1" applyFill="1" applyBorder="1" applyAlignment="1" applyProtection="1">
      <alignment horizontal="right" vertical="center" shrinkToFit="1"/>
    </xf>
    <xf numFmtId="0" fontId="11" fillId="0" borderId="80" xfId="0" applyFont="1" applyBorder="1" applyAlignment="1" applyProtection="1">
      <alignment vertical="center" shrinkToFit="1"/>
      <protection locked="0"/>
    </xf>
    <xf numFmtId="0" fontId="11" fillId="0" borderId="65" xfId="0" applyFont="1" applyBorder="1" applyAlignment="1" applyProtection="1">
      <alignment vertical="center" shrinkToFit="1"/>
      <protection locked="0"/>
    </xf>
    <xf numFmtId="0" fontId="11" fillId="0" borderId="81" xfId="0" applyFont="1" applyBorder="1" applyAlignment="1" applyProtection="1">
      <alignment vertical="center" shrinkToFit="1"/>
      <protection locked="0"/>
    </xf>
    <xf numFmtId="177" fontId="11" fillId="0" borderId="79" xfId="0" applyNumberFormat="1" applyFont="1" applyFill="1" applyBorder="1" applyAlignment="1" applyProtection="1">
      <alignment horizontal="right" vertical="center" shrinkToFit="1"/>
    </xf>
    <xf numFmtId="0" fontId="11" fillId="0" borderId="75" xfId="0" applyFont="1" applyBorder="1" applyAlignment="1" applyProtection="1">
      <alignment vertical="center" shrinkToFit="1"/>
      <protection locked="0"/>
    </xf>
    <xf numFmtId="0" fontId="11" fillId="0" borderId="76" xfId="0" applyFont="1" applyBorder="1" applyAlignment="1" applyProtection="1">
      <alignment vertical="center" shrinkToFit="1"/>
      <protection locked="0"/>
    </xf>
    <xf numFmtId="0" fontId="11" fillId="0" borderId="77" xfId="0" applyFont="1" applyBorder="1" applyAlignment="1" applyProtection="1">
      <alignment vertical="center" shrinkToFit="1"/>
      <protection locked="0"/>
    </xf>
    <xf numFmtId="0" fontId="13" fillId="0" borderId="7" xfId="0" applyFont="1" applyBorder="1" applyAlignment="1">
      <alignment vertical="center" shrinkToFit="1"/>
    </xf>
    <xf numFmtId="0" fontId="20" fillId="0" borderId="40" xfId="0" applyFont="1" applyBorder="1" applyAlignment="1" applyProtection="1">
      <alignment vertical="center" shrinkToFit="1"/>
      <protection locked="0"/>
    </xf>
    <xf numFmtId="0" fontId="21" fillId="0" borderId="87" xfId="0" applyFont="1" applyBorder="1" applyAlignment="1" applyProtection="1">
      <alignment vertical="center" shrinkToFit="1"/>
      <protection locked="0"/>
    </xf>
    <xf numFmtId="0" fontId="21" fillId="0" borderId="88" xfId="0" applyFont="1" applyBorder="1" applyAlignment="1" applyProtection="1">
      <alignment vertical="center" shrinkToFit="1"/>
      <protection locked="0"/>
    </xf>
    <xf numFmtId="0" fontId="0" fillId="0" borderId="71" xfId="0" applyBorder="1" applyAlignment="1" applyProtection="1">
      <alignment vertical="center" shrinkToFit="1"/>
      <protection locked="0"/>
    </xf>
    <xf numFmtId="0" fontId="0" fillId="0" borderId="69" xfId="0" applyBorder="1" applyAlignment="1" applyProtection="1">
      <alignment vertical="center" shrinkToFit="1"/>
      <protection locked="0"/>
    </xf>
    <xf numFmtId="0" fontId="0" fillId="0" borderId="70" xfId="0" applyBorder="1" applyAlignment="1" applyProtection="1">
      <alignment vertical="center" shrinkToFit="1"/>
      <protection locked="0"/>
    </xf>
    <xf numFmtId="0" fontId="20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107" xfId="0" applyBorder="1" applyAlignment="1">
      <alignment vertical="center" shrinkToFit="1"/>
    </xf>
    <xf numFmtId="0" fontId="11" fillId="0" borderId="83" xfId="0" applyFont="1" applyBorder="1" applyAlignment="1" applyProtection="1">
      <alignment vertical="center" shrinkToFit="1"/>
      <protection locked="0"/>
    </xf>
    <xf numFmtId="0" fontId="11" fillId="0" borderId="84" xfId="0" applyFont="1" applyBorder="1" applyAlignment="1" applyProtection="1">
      <alignment vertical="center" shrinkToFit="1"/>
      <protection locked="0"/>
    </xf>
    <xf numFmtId="0" fontId="11" fillId="0" borderId="85" xfId="0" applyFont="1" applyBorder="1" applyAlignment="1" applyProtection="1">
      <alignment vertical="center" shrinkToFit="1"/>
      <protection locked="0"/>
    </xf>
    <xf numFmtId="0" fontId="11" fillId="0" borderId="0" xfId="0" applyFont="1" applyBorder="1" applyAlignment="1" applyProtection="1">
      <alignment horizontal="center" vertical="center" shrinkToFit="1"/>
    </xf>
    <xf numFmtId="0" fontId="11" fillId="0" borderId="5" xfId="0" applyFont="1" applyBorder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177" fontId="11" fillId="0" borderId="15" xfId="0" applyNumberFormat="1" applyFont="1" applyFill="1" applyBorder="1" applyAlignment="1" applyProtection="1">
      <alignment horizontal="right" vertical="center" shrinkToFit="1"/>
    </xf>
    <xf numFmtId="177" fontId="11" fillId="0" borderId="9" xfId="0" applyNumberFormat="1" applyFont="1" applyFill="1" applyBorder="1" applyAlignment="1" applyProtection="1">
      <alignment horizontal="right" vertical="center" shrinkToFit="1"/>
    </xf>
    <xf numFmtId="0" fontId="0" fillId="0" borderId="44" xfId="0" applyBorder="1" applyAlignment="1" applyProtection="1">
      <alignment vertical="center" shrinkToFit="1"/>
      <protection locked="0"/>
    </xf>
    <xf numFmtId="0" fontId="0" fillId="0" borderId="65" xfId="0" applyBorder="1" applyAlignment="1" applyProtection="1">
      <alignment vertical="center" shrinkToFit="1"/>
      <protection locked="0"/>
    </xf>
    <xf numFmtId="0" fontId="0" fillId="0" borderId="66" xfId="0" applyBorder="1" applyAlignment="1" applyProtection="1">
      <alignment vertical="center" shrinkToFit="1"/>
      <protection locked="0"/>
    </xf>
    <xf numFmtId="0" fontId="19" fillId="0" borderId="96" xfId="0" applyFont="1" applyBorder="1" applyAlignment="1">
      <alignment vertical="center" shrinkToFit="1"/>
    </xf>
    <xf numFmtId="0" fontId="19" fillId="0" borderId="97" xfId="0" applyFont="1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98" xfId="0" applyBorder="1" applyAlignment="1">
      <alignment horizontal="center" vertical="center" shrinkToFit="1"/>
    </xf>
    <xf numFmtId="0" fontId="0" fillId="0" borderId="99" xfId="0" applyBorder="1" applyAlignment="1">
      <alignment horizontal="center" vertical="center" shrinkToFit="1"/>
    </xf>
    <xf numFmtId="0" fontId="0" fillId="0" borderId="98" xfId="0" applyBorder="1" applyAlignment="1">
      <alignment vertical="center" shrinkToFit="1"/>
    </xf>
    <xf numFmtId="0" fontId="0" fillId="0" borderId="53" xfId="0" applyBorder="1" applyAlignment="1">
      <alignment horizontal="center" vertical="center" shrinkToFit="1"/>
    </xf>
    <xf numFmtId="0" fontId="0" fillId="0" borderId="54" xfId="0" applyBorder="1" applyAlignment="1">
      <alignment horizontal="center" vertical="center" shrinkToFit="1"/>
    </xf>
    <xf numFmtId="0" fontId="0" fillId="0" borderId="91" xfId="0" applyBorder="1" applyAlignment="1">
      <alignment horizontal="center" vertical="center" shrinkToFit="1"/>
    </xf>
    <xf numFmtId="0" fontId="0" fillId="0" borderId="92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19" fillId="0" borderId="94" xfId="0" applyFont="1" applyBorder="1" applyAlignment="1">
      <alignment vertical="center" shrinkToFit="1"/>
    </xf>
    <xf numFmtId="0" fontId="19" fillId="0" borderId="95" xfId="0" applyFont="1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0" fillId="0" borderId="73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0" fillId="0" borderId="112" xfId="0" applyBorder="1" applyAlignment="1">
      <alignment vertical="center" shrinkToFit="1"/>
    </xf>
    <xf numFmtId="0" fontId="0" fillId="0" borderId="100" xfId="0" applyBorder="1" applyAlignment="1">
      <alignment horizontal="center" vertical="center" shrinkToFit="1"/>
    </xf>
    <xf numFmtId="0" fontId="0" fillId="0" borderId="101" xfId="0" applyBorder="1" applyAlignment="1">
      <alignment horizontal="center" vertical="center" shrinkToFit="1"/>
    </xf>
    <xf numFmtId="0" fontId="0" fillId="0" borderId="103" xfId="0" applyBorder="1" applyAlignment="1">
      <alignment vertical="center" shrinkToFit="1"/>
    </xf>
    <xf numFmtId="0" fontId="0" fillId="0" borderId="104" xfId="0" applyBorder="1" applyAlignment="1">
      <alignment vertical="center" shrinkToFit="1"/>
    </xf>
    <xf numFmtId="0" fontId="0" fillId="0" borderId="105" xfId="0" applyBorder="1" applyAlignment="1">
      <alignment vertical="center" shrinkToFit="1"/>
    </xf>
    <xf numFmtId="9" fontId="11" fillId="0" borderId="49" xfId="2" applyFont="1" applyFill="1" applyBorder="1" applyAlignment="1" applyProtection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73"/>
  <sheetViews>
    <sheetView showGridLines="0" tabSelected="1" zoomScaleNormal="100" workbookViewId="0">
      <pane ySplit="8" topLeftCell="A9" activePane="bottomLeft" state="frozen"/>
      <selection pane="bottomLeft" activeCell="R12" sqref="R12:Z13"/>
    </sheetView>
  </sheetViews>
  <sheetFormatPr defaultRowHeight="18.75" x14ac:dyDescent="0.4"/>
  <cols>
    <col min="1" max="2" width="3.125" style="18" customWidth="1"/>
    <col min="3" max="14" width="6.625" style="18" customWidth="1"/>
    <col min="15" max="16" width="3.125" style="18" customWidth="1"/>
    <col min="17" max="20" width="5.625" style="18" customWidth="1"/>
    <col min="21" max="31" width="6.625" style="18" customWidth="1"/>
    <col min="32" max="16384" width="9" style="18"/>
  </cols>
  <sheetData>
    <row r="1" spans="2:26" ht="15" customHeight="1" x14ac:dyDescent="0.4"/>
    <row r="2" spans="2:26" ht="15" customHeight="1" x14ac:dyDescent="0.4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26" ht="18" customHeight="1" x14ac:dyDescent="0.4">
      <c r="B3" s="4"/>
      <c r="C3" s="96" t="s">
        <v>0</v>
      </c>
      <c r="D3" s="97"/>
      <c r="E3" s="97"/>
      <c r="F3" s="97"/>
      <c r="G3" s="97"/>
      <c r="H3" s="97"/>
      <c r="I3" s="97"/>
      <c r="J3" s="97"/>
      <c r="K3" s="100" t="s">
        <v>1</v>
      </c>
      <c r="L3" s="100"/>
      <c r="M3" s="100"/>
      <c r="N3" s="101"/>
      <c r="O3" s="5"/>
      <c r="S3" s="6"/>
      <c r="T3" s="6"/>
      <c r="U3" s="6"/>
      <c r="V3" s="6"/>
      <c r="W3" s="6"/>
      <c r="X3" s="6"/>
      <c r="Y3" s="6"/>
      <c r="Z3" s="6"/>
    </row>
    <row r="4" spans="2:26" ht="18" customHeight="1" x14ac:dyDescent="0.4">
      <c r="B4" s="4"/>
      <c r="C4" s="98"/>
      <c r="D4" s="99"/>
      <c r="E4" s="99"/>
      <c r="F4" s="99"/>
      <c r="G4" s="99"/>
      <c r="H4" s="99"/>
      <c r="I4" s="99"/>
      <c r="J4" s="99"/>
      <c r="K4" s="102" t="s">
        <v>2</v>
      </c>
      <c r="L4" s="102"/>
      <c r="M4" s="102"/>
      <c r="N4" s="103"/>
      <c r="O4" s="5"/>
      <c r="R4" s="6"/>
      <c r="S4" s="6"/>
      <c r="T4" s="6"/>
      <c r="U4" s="6"/>
      <c r="V4" s="6"/>
      <c r="W4" s="6"/>
      <c r="X4" s="6"/>
      <c r="Y4" s="6"/>
      <c r="Z4" s="6"/>
    </row>
    <row r="5" spans="2:26" ht="3" customHeight="1" thickBot="1" x14ac:dyDescent="0.45">
      <c r="B5" s="4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5"/>
      <c r="R5" s="6"/>
      <c r="S5" s="6"/>
      <c r="T5" s="6"/>
      <c r="U5" s="6"/>
      <c r="V5" s="6"/>
      <c r="W5" s="6"/>
      <c r="X5" s="6"/>
      <c r="Y5" s="6"/>
      <c r="Z5" s="6"/>
    </row>
    <row r="6" spans="2:26" ht="24.95" customHeight="1" thickBot="1" x14ac:dyDescent="0.45">
      <c r="B6" s="4"/>
      <c r="C6" s="104" t="s">
        <v>3</v>
      </c>
      <c r="D6" s="105"/>
      <c r="E6" s="106"/>
      <c r="F6" s="107"/>
      <c r="G6" s="107"/>
      <c r="H6" s="108"/>
      <c r="I6" s="104" t="s">
        <v>4</v>
      </c>
      <c r="J6" s="109"/>
      <c r="K6" s="106"/>
      <c r="L6" s="107"/>
      <c r="M6" s="107"/>
      <c r="N6" s="108"/>
      <c r="O6" s="5"/>
      <c r="R6" s="83" t="s">
        <v>5</v>
      </c>
      <c r="S6" s="83"/>
      <c r="T6" s="83"/>
      <c r="U6" s="83"/>
      <c r="V6" s="83"/>
      <c r="W6" s="83"/>
      <c r="X6" s="83"/>
      <c r="Y6" s="83"/>
      <c r="Z6" s="83"/>
    </row>
    <row r="7" spans="2:26" ht="24.95" customHeight="1" thickBot="1" x14ac:dyDescent="0.45">
      <c r="B7" s="4"/>
      <c r="C7" s="84" t="s">
        <v>6</v>
      </c>
      <c r="D7" s="84"/>
      <c r="E7" s="85">
        <f>I22+H35+I46</f>
        <v>0</v>
      </c>
      <c r="F7" s="85"/>
      <c r="G7" s="8" t="s">
        <v>7</v>
      </c>
      <c r="H7" s="86">
        <f>K22+K35+K46</f>
        <v>0</v>
      </c>
      <c r="I7" s="87"/>
      <c r="J7" s="88" t="s">
        <v>8</v>
      </c>
      <c r="K7" s="89"/>
      <c r="L7" s="90">
        <f>M22+M35+M46</f>
        <v>0</v>
      </c>
      <c r="M7" s="91"/>
      <c r="N7" s="92"/>
      <c r="O7" s="5"/>
      <c r="R7" s="93" t="s">
        <v>9</v>
      </c>
      <c r="S7" s="94"/>
      <c r="T7" s="94"/>
      <c r="U7" s="94"/>
      <c r="V7" s="94"/>
      <c r="W7" s="94"/>
      <c r="X7" s="94"/>
      <c r="Y7" s="94"/>
      <c r="Z7" s="95"/>
    </row>
    <row r="8" spans="2:26" s="13" customFormat="1" ht="3" customHeight="1" thickBot="1" x14ac:dyDescent="0.45">
      <c r="B8" s="9"/>
      <c r="C8" s="14"/>
      <c r="D8" s="14"/>
      <c r="E8" s="10"/>
      <c r="F8" s="10"/>
      <c r="G8" s="10"/>
      <c r="H8" s="10"/>
      <c r="I8" s="11"/>
      <c r="J8" s="11"/>
      <c r="K8" s="10"/>
      <c r="L8" s="10"/>
      <c r="M8" s="10"/>
      <c r="N8" s="10"/>
      <c r="O8" s="12"/>
    </row>
    <row r="9" spans="2:26" ht="24.95" customHeight="1" thickBot="1" x14ac:dyDescent="0.45">
      <c r="B9" s="4"/>
      <c r="C9" s="104" t="s">
        <v>10</v>
      </c>
      <c r="D9" s="105"/>
      <c r="E9" s="127"/>
      <c r="F9" s="128"/>
      <c r="G9" s="128"/>
      <c r="H9" s="128"/>
      <c r="I9" s="128"/>
      <c r="J9" s="129"/>
      <c r="K9" s="130" t="s">
        <v>11</v>
      </c>
      <c r="L9" s="130"/>
      <c r="M9" s="131"/>
      <c r="N9" s="132"/>
      <c r="O9" s="5"/>
      <c r="R9" s="133" t="s">
        <v>13</v>
      </c>
      <c r="S9" s="134"/>
      <c r="T9" s="134"/>
      <c r="U9" s="134"/>
      <c r="V9" s="134"/>
      <c r="W9" s="134"/>
      <c r="X9" s="134"/>
      <c r="Y9" s="134"/>
      <c r="Z9" s="135"/>
    </row>
    <row r="10" spans="2:26" ht="24.95" customHeight="1" thickBot="1" x14ac:dyDescent="0.45">
      <c r="B10" s="4"/>
      <c r="C10" s="104" t="s">
        <v>14</v>
      </c>
      <c r="D10" s="105"/>
      <c r="E10" s="136" t="s">
        <v>15</v>
      </c>
      <c r="F10" s="137"/>
      <c r="G10" s="138"/>
      <c r="H10" s="138"/>
      <c r="I10" s="138"/>
      <c r="J10" s="138"/>
      <c r="K10" s="138"/>
      <c r="L10" s="138"/>
      <c r="M10" s="139"/>
      <c r="N10" s="140"/>
      <c r="O10" s="5"/>
      <c r="R10" s="110" t="s">
        <v>16</v>
      </c>
      <c r="S10" s="110"/>
      <c r="T10" s="110"/>
      <c r="U10" s="110"/>
      <c r="V10" s="110"/>
      <c r="W10" s="110"/>
      <c r="X10" s="110"/>
      <c r="Y10" s="110"/>
      <c r="Z10" s="110"/>
    </row>
    <row r="11" spans="2:26" ht="24.95" customHeight="1" thickBot="1" x14ac:dyDescent="0.45">
      <c r="B11" s="4"/>
      <c r="C11" s="148" t="s">
        <v>17</v>
      </c>
      <c r="D11" s="109"/>
      <c r="E11" s="149"/>
      <c r="F11" s="150"/>
      <c r="G11" s="150"/>
      <c r="H11" s="151"/>
      <c r="I11" s="152" t="s">
        <v>18</v>
      </c>
      <c r="J11" s="152"/>
      <c r="K11" s="149"/>
      <c r="L11" s="150"/>
      <c r="M11" s="150"/>
      <c r="N11" s="151"/>
      <c r="O11" s="5"/>
      <c r="R11" s="110" t="s">
        <v>19</v>
      </c>
      <c r="S11" s="110"/>
      <c r="T11" s="110"/>
      <c r="U11" s="110"/>
      <c r="V11" s="110"/>
      <c r="W11" s="110"/>
      <c r="X11" s="110"/>
      <c r="Y11" s="110"/>
      <c r="Z11" s="110"/>
    </row>
    <row r="12" spans="2:26" ht="12.6" customHeight="1" x14ac:dyDescent="0.4">
      <c r="B12" s="4"/>
      <c r="C12" s="111" t="s">
        <v>20</v>
      </c>
      <c r="D12" s="112"/>
      <c r="E12" s="113"/>
      <c r="F12" s="114"/>
      <c r="G12" s="114"/>
      <c r="H12" s="115"/>
      <c r="I12" s="119" t="s">
        <v>21</v>
      </c>
      <c r="J12" s="120"/>
      <c r="K12" s="121"/>
      <c r="L12" s="122"/>
      <c r="M12" s="122"/>
      <c r="N12" s="123"/>
      <c r="O12" s="5"/>
      <c r="R12" s="110" t="s">
        <v>22</v>
      </c>
      <c r="S12" s="110"/>
      <c r="T12" s="110"/>
      <c r="U12" s="110"/>
      <c r="V12" s="110"/>
      <c r="W12" s="110"/>
      <c r="X12" s="110"/>
      <c r="Y12" s="110"/>
      <c r="Z12" s="110"/>
    </row>
    <row r="13" spans="2:26" ht="12.6" customHeight="1" thickBot="1" x14ac:dyDescent="0.45">
      <c r="B13" s="4"/>
      <c r="C13" s="141" t="s">
        <v>23</v>
      </c>
      <c r="D13" s="142"/>
      <c r="E13" s="116"/>
      <c r="F13" s="117"/>
      <c r="G13" s="117"/>
      <c r="H13" s="118"/>
      <c r="I13" s="119"/>
      <c r="J13" s="120"/>
      <c r="K13" s="124"/>
      <c r="L13" s="125"/>
      <c r="M13" s="125"/>
      <c r="N13" s="126"/>
      <c r="O13" s="5"/>
      <c r="R13" s="110"/>
      <c r="S13" s="110"/>
      <c r="T13" s="110"/>
      <c r="U13" s="110"/>
      <c r="V13" s="110"/>
      <c r="W13" s="110"/>
      <c r="X13" s="110"/>
      <c r="Y13" s="110"/>
      <c r="Z13" s="110"/>
    </row>
    <row r="14" spans="2:26" ht="9.9499999999999993" customHeight="1" x14ac:dyDescent="0.4">
      <c r="B14" s="4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5"/>
    </row>
    <row r="15" spans="2:26" s="25" customFormat="1" ht="18" x14ac:dyDescent="0.4">
      <c r="B15" s="15"/>
      <c r="C15" s="143" t="s">
        <v>24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6"/>
    </row>
    <row r="16" spans="2:26" s="25" customFormat="1" ht="3" customHeight="1" x14ac:dyDescent="0.4">
      <c r="B16" s="15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"/>
    </row>
    <row r="17" spans="2:35" ht="15.95" customHeight="1" x14ac:dyDescent="0.4">
      <c r="B17" s="4"/>
      <c r="C17" s="144" t="s">
        <v>63</v>
      </c>
      <c r="D17" s="144"/>
      <c r="E17" s="144"/>
      <c r="F17" s="144"/>
      <c r="G17" s="145" t="s">
        <v>25</v>
      </c>
      <c r="H17" s="146"/>
      <c r="I17" s="147" t="s">
        <v>26</v>
      </c>
      <c r="J17" s="147"/>
      <c r="K17" s="147" t="s">
        <v>27</v>
      </c>
      <c r="L17" s="147"/>
      <c r="M17" s="147" t="s">
        <v>8</v>
      </c>
      <c r="N17" s="147"/>
      <c r="O17" s="5"/>
      <c r="R17" s="153" t="s">
        <v>28</v>
      </c>
      <c r="S17" s="153"/>
      <c r="T17" s="153"/>
      <c r="U17" s="153"/>
      <c r="V17" s="153"/>
      <c r="W17" s="153"/>
      <c r="X17" s="153"/>
      <c r="Y17" s="153"/>
      <c r="Z17" s="153"/>
    </row>
    <row r="18" spans="2:35" ht="15.95" customHeight="1" thickBot="1" x14ac:dyDescent="0.45">
      <c r="B18" s="4"/>
      <c r="C18" s="144" t="s">
        <v>29</v>
      </c>
      <c r="D18" s="144"/>
      <c r="E18" s="144"/>
      <c r="F18" s="144"/>
      <c r="G18" s="154" t="s">
        <v>30</v>
      </c>
      <c r="H18" s="155"/>
      <c r="I18" s="147"/>
      <c r="J18" s="147"/>
      <c r="K18" s="147"/>
      <c r="L18" s="147"/>
      <c r="M18" s="147"/>
      <c r="N18" s="147"/>
      <c r="O18" s="5"/>
      <c r="R18" s="153" t="s">
        <v>31</v>
      </c>
      <c r="S18" s="153"/>
      <c r="T18" s="153"/>
      <c r="U18" s="153"/>
      <c r="V18" s="153"/>
      <c r="W18" s="153"/>
      <c r="X18" s="153"/>
      <c r="Y18" s="153"/>
      <c r="Z18" s="153"/>
    </row>
    <row r="19" spans="2:35" ht="15.95" customHeight="1" x14ac:dyDescent="0.4">
      <c r="B19" s="4"/>
      <c r="C19" s="156" t="s">
        <v>71</v>
      </c>
      <c r="D19" s="156"/>
      <c r="E19" s="156"/>
      <c r="F19" s="157"/>
      <c r="G19" s="19"/>
      <c r="H19" s="20" t="s">
        <v>32</v>
      </c>
      <c r="I19" s="158">
        <f>600*$G19</f>
        <v>0</v>
      </c>
      <c r="J19" s="158"/>
      <c r="K19" s="158">
        <f>5*$G19</f>
        <v>0</v>
      </c>
      <c r="L19" s="158"/>
      <c r="M19" s="158">
        <f>I19-K19</f>
        <v>0</v>
      </c>
      <c r="N19" s="158"/>
      <c r="O19" s="5"/>
      <c r="R19" s="159" t="s">
        <v>64</v>
      </c>
      <c r="S19" s="159"/>
      <c r="T19" s="159"/>
      <c r="U19" s="159"/>
      <c r="V19" s="159"/>
      <c r="W19" s="159"/>
      <c r="X19" s="159"/>
      <c r="Y19" s="159"/>
      <c r="Z19" s="159"/>
    </row>
    <row r="20" spans="2:35" ht="15.95" customHeight="1" x14ac:dyDescent="0.4">
      <c r="B20" s="4"/>
      <c r="C20" s="168" t="s">
        <v>72</v>
      </c>
      <c r="D20" s="168"/>
      <c r="E20" s="168"/>
      <c r="F20" s="169"/>
      <c r="G20" s="21"/>
      <c r="H20" s="22" t="s">
        <v>32</v>
      </c>
      <c r="I20" s="170">
        <f>430*$G20</f>
        <v>0</v>
      </c>
      <c r="J20" s="170"/>
      <c r="K20" s="170">
        <f>5*$G20</f>
        <v>0</v>
      </c>
      <c r="L20" s="170"/>
      <c r="M20" s="170">
        <f t="shared" ref="M20:M21" si="0">I20-K20</f>
        <v>0</v>
      </c>
      <c r="N20" s="170"/>
      <c r="O20" s="5"/>
      <c r="R20" s="171" t="s">
        <v>65</v>
      </c>
      <c r="S20" s="171"/>
      <c r="T20" s="171"/>
      <c r="U20" s="171"/>
      <c r="V20" s="171"/>
      <c r="W20" s="171"/>
      <c r="X20" s="171"/>
      <c r="Y20" s="171"/>
      <c r="Z20" s="171"/>
    </row>
    <row r="21" spans="2:35" ht="15.95" customHeight="1" thickBot="1" x14ac:dyDescent="0.45">
      <c r="B21" s="4"/>
      <c r="C21" s="172" t="s">
        <v>73</v>
      </c>
      <c r="D21" s="172"/>
      <c r="E21" s="172"/>
      <c r="F21" s="173"/>
      <c r="G21" s="23"/>
      <c r="H21" s="24" t="s">
        <v>32</v>
      </c>
      <c r="I21" s="174">
        <f>210*$G21</f>
        <v>0</v>
      </c>
      <c r="J21" s="174"/>
      <c r="K21" s="174">
        <f>5*$G21</f>
        <v>0</v>
      </c>
      <c r="L21" s="174"/>
      <c r="M21" s="175">
        <f t="shared" si="0"/>
        <v>0</v>
      </c>
      <c r="N21" s="175"/>
      <c r="O21" s="5"/>
      <c r="R21" s="176" t="s">
        <v>33</v>
      </c>
      <c r="S21" s="176"/>
      <c r="T21" s="176"/>
      <c r="U21" s="176"/>
      <c r="V21" s="176"/>
      <c r="W21" s="176"/>
      <c r="X21" s="176"/>
      <c r="Y21" s="176"/>
      <c r="Z21" s="176"/>
    </row>
    <row r="22" spans="2:35" ht="20.100000000000001" customHeight="1" thickBot="1" x14ac:dyDescent="0.45">
      <c r="B22" s="4"/>
      <c r="C22" s="160"/>
      <c r="D22" s="160"/>
      <c r="E22" s="160"/>
      <c r="F22" s="161"/>
      <c r="G22" s="162" t="s">
        <v>34</v>
      </c>
      <c r="H22" s="163"/>
      <c r="I22" s="164">
        <f>SUM(I19:J21)</f>
        <v>0</v>
      </c>
      <c r="J22" s="164"/>
      <c r="K22" s="164">
        <f>SUM(K19:L21)</f>
        <v>0</v>
      </c>
      <c r="L22" s="165"/>
      <c r="M22" s="166">
        <f>SUM(M19:N21)</f>
        <v>0</v>
      </c>
      <c r="N22" s="167"/>
      <c r="O22" s="5"/>
      <c r="R22" s="153" t="s">
        <v>35</v>
      </c>
      <c r="S22" s="153"/>
      <c r="T22" s="153"/>
      <c r="U22" s="153"/>
      <c r="V22" s="153"/>
      <c r="W22" s="153"/>
      <c r="X22" s="153"/>
      <c r="Y22" s="153"/>
      <c r="Z22" s="153"/>
    </row>
    <row r="23" spans="2:35" ht="5.0999999999999996" customHeight="1" x14ac:dyDescent="0.4">
      <c r="B23" s="4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5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2:35" s="25" customFormat="1" ht="20.100000000000001" customHeight="1" x14ac:dyDescent="0.4">
      <c r="B24" s="15"/>
      <c r="C24" s="182" t="s">
        <v>74</v>
      </c>
      <c r="D24" s="182"/>
      <c r="E24" s="182"/>
      <c r="F24" s="182"/>
      <c r="G24" s="182"/>
      <c r="H24" s="182"/>
      <c r="I24" s="182"/>
      <c r="J24" s="183" t="s">
        <v>75</v>
      </c>
      <c r="K24" s="183"/>
      <c r="L24" s="183"/>
      <c r="M24" s="183"/>
      <c r="N24" s="183"/>
      <c r="O24" s="5"/>
      <c r="P24" s="18"/>
      <c r="Q24" s="18"/>
      <c r="R24" s="153" t="s">
        <v>36</v>
      </c>
      <c r="S24" s="153"/>
      <c r="T24" s="153"/>
      <c r="U24" s="153"/>
      <c r="V24" s="153"/>
      <c r="W24" s="153"/>
      <c r="X24" s="153"/>
      <c r="Y24" s="153"/>
      <c r="Z24" s="153"/>
    </row>
    <row r="25" spans="2:35" s="25" customFormat="1" ht="3" customHeight="1" x14ac:dyDescent="0.4">
      <c r="B25" s="15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5"/>
      <c r="P25" s="18"/>
      <c r="Q25" s="18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2:35" s="25" customFormat="1" ht="15.95" customHeight="1" x14ac:dyDescent="0.4">
      <c r="B26" s="15"/>
      <c r="C26" s="184" t="s">
        <v>37</v>
      </c>
      <c r="D26" s="185"/>
      <c r="E26" s="186"/>
      <c r="F26" s="187" t="s">
        <v>25</v>
      </c>
      <c r="G26" s="188"/>
      <c r="H26" s="145" t="s">
        <v>26</v>
      </c>
      <c r="I26" s="146"/>
      <c r="J26" s="191" t="s">
        <v>38</v>
      </c>
      <c r="K26" s="145" t="s">
        <v>27</v>
      </c>
      <c r="L26" s="146"/>
      <c r="M26" s="147" t="s">
        <v>8</v>
      </c>
      <c r="N26" s="147"/>
      <c r="O26" s="5"/>
      <c r="P26" s="18"/>
      <c r="Q26" s="18"/>
      <c r="R26" s="176" t="s">
        <v>39</v>
      </c>
      <c r="S26" s="176"/>
      <c r="T26" s="176"/>
      <c r="U26" s="176"/>
      <c r="V26" s="176"/>
      <c r="W26" s="176"/>
      <c r="X26" s="176"/>
      <c r="Y26" s="176"/>
      <c r="Z26" s="176"/>
    </row>
    <row r="27" spans="2:35" ht="15.95" customHeight="1" thickBot="1" x14ac:dyDescent="0.45">
      <c r="B27" s="4"/>
      <c r="C27" s="177" t="s">
        <v>40</v>
      </c>
      <c r="D27" s="178"/>
      <c r="E27" s="179"/>
      <c r="F27" s="180" t="s">
        <v>41</v>
      </c>
      <c r="G27" s="181"/>
      <c r="H27" s="189"/>
      <c r="I27" s="190"/>
      <c r="J27" s="192"/>
      <c r="K27" s="189"/>
      <c r="L27" s="190"/>
      <c r="M27" s="147"/>
      <c r="N27" s="147"/>
      <c r="O27" s="5"/>
      <c r="R27" s="153" t="s">
        <v>42</v>
      </c>
      <c r="S27" s="153"/>
      <c r="T27" s="153"/>
      <c r="U27" s="153"/>
      <c r="V27" s="153"/>
      <c r="W27" s="153"/>
      <c r="X27" s="153"/>
      <c r="Y27" s="153"/>
      <c r="Z27" s="153"/>
      <c r="AE27" s="25"/>
      <c r="AF27" s="25"/>
      <c r="AG27" s="25"/>
      <c r="AH27" s="25"/>
      <c r="AI27" s="25"/>
    </row>
    <row r="28" spans="2:35" ht="15.95" customHeight="1" x14ac:dyDescent="0.4">
      <c r="B28" s="4"/>
      <c r="C28" s="193"/>
      <c r="D28" s="194"/>
      <c r="E28" s="28" t="s">
        <v>44</v>
      </c>
      <c r="F28" s="81"/>
      <c r="G28" s="29" t="s">
        <v>32</v>
      </c>
      <c r="H28" s="195">
        <f>C28*F28</f>
        <v>0</v>
      </c>
      <c r="I28" s="196"/>
      <c r="J28" s="80">
        <f>IF(H28=0,0,3%)</f>
        <v>0</v>
      </c>
      <c r="K28" s="195">
        <f>ROUND(H28*J28,0)</f>
        <v>0</v>
      </c>
      <c r="L28" s="196"/>
      <c r="M28" s="195">
        <f>H28-K28</f>
        <v>0</v>
      </c>
      <c r="N28" s="196"/>
      <c r="O28" s="5"/>
      <c r="AI28" s="25"/>
    </row>
    <row r="29" spans="2:35" ht="15.95" customHeight="1" x14ac:dyDescent="0.4">
      <c r="B29" s="4"/>
      <c r="C29" s="197"/>
      <c r="D29" s="198"/>
      <c r="E29" s="30" t="s">
        <v>44</v>
      </c>
      <c r="F29" s="31"/>
      <c r="G29" s="32" t="s">
        <v>32</v>
      </c>
      <c r="H29" s="195">
        <f t="shared" ref="H29:H34" si="1">C29*F29</f>
        <v>0</v>
      </c>
      <c r="I29" s="196"/>
      <c r="J29" s="80">
        <f t="shared" ref="J29:J34" si="2">IF(H29=0,0,3%)</f>
        <v>0</v>
      </c>
      <c r="K29" s="195">
        <f t="shared" ref="K29" si="3">ROUND(H29*J29,0)</f>
        <v>0</v>
      </c>
      <c r="L29" s="196"/>
      <c r="M29" s="195">
        <f t="shared" ref="M29" si="4">H29-K29</f>
        <v>0</v>
      </c>
      <c r="N29" s="196"/>
      <c r="O29" s="5"/>
      <c r="AI29" s="25"/>
    </row>
    <row r="30" spans="2:35" ht="15.95" customHeight="1" x14ac:dyDescent="0.4">
      <c r="B30" s="4"/>
      <c r="C30" s="197"/>
      <c r="D30" s="198"/>
      <c r="E30" s="30" t="s">
        <v>44</v>
      </c>
      <c r="F30" s="31"/>
      <c r="G30" s="32" t="s">
        <v>32</v>
      </c>
      <c r="H30" s="195">
        <f t="shared" si="1"/>
        <v>0</v>
      </c>
      <c r="I30" s="196"/>
      <c r="J30" s="80">
        <f t="shared" si="2"/>
        <v>0</v>
      </c>
      <c r="K30" s="195">
        <f t="shared" ref="K30:K34" si="5">ROUND(H30*J30,0)</f>
        <v>0</v>
      </c>
      <c r="L30" s="196"/>
      <c r="M30" s="195">
        <f t="shared" ref="M30:M34" si="6">H30-K30</f>
        <v>0</v>
      </c>
      <c r="N30" s="196"/>
      <c r="O30" s="5"/>
      <c r="AI30" s="25"/>
    </row>
    <row r="31" spans="2:35" ht="15.95" customHeight="1" x14ac:dyDescent="0.4">
      <c r="B31" s="4"/>
      <c r="C31" s="197"/>
      <c r="D31" s="198"/>
      <c r="E31" s="30" t="s">
        <v>44</v>
      </c>
      <c r="F31" s="31"/>
      <c r="G31" s="32" t="s">
        <v>32</v>
      </c>
      <c r="H31" s="195">
        <f t="shared" si="1"/>
        <v>0</v>
      </c>
      <c r="I31" s="196"/>
      <c r="J31" s="80">
        <f t="shared" si="2"/>
        <v>0</v>
      </c>
      <c r="K31" s="195">
        <f t="shared" si="5"/>
        <v>0</v>
      </c>
      <c r="L31" s="196"/>
      <c r="M31" s="195">
        <f t="shared" si="6"/>
        <v>0</v>
      </c>
      <c r="N31" s="196"/>
      <c r="O31" s="5"/>
    </row>
    <row r="32" spans="2:35" ht="15.95" customHeight="1" x14ac:dyDescent="0.4">
      <c r="B32" s="4"/>
      <c r="C32" s="197"/>
      <c r="D32" s="198"/>
      <c r="E32" s="30" t="s">
        <v>44</v>
      </c>
      <c r="F32" s="31"/>
      <c r="G32" s="32" t="s">
        <v>32</v>
      </c>
      <c r="H32" s="195">
        <f t="shared" si="1"/>
        <v>0</v>
      </c>
      <c r="I32" s="196"/>
      <c r="J32" s="80">
        <f t="shared" si="2"/>
        <v>0</v>
      </c>
      <c r="K32" s="195">
        <f t="shared" si="5"/>
        <v>0</v>
      </c>
      <c r="L32" s="196"/>
      <c r="M32" s="195">
        <f t="shared" si="6"/>
        <v>0</v>
      </c>
      <c r="N32" s="196"/>
      <c r="O32" s="5"/>
    </row>
    <row r="33" spans="2:35" ht="15.95" customHeight="1" x14ac:dyDescent="0.4">
      <c r="B33" s="4"/>
      <c r="C33" s="197"/>
      <c r="D33" s="198"/>
      <c r="E33" s="30" t="s">
        <v>44</v>
      </c>
      <c r="F33" s="31"/>
      <c r="G33" s="32" t="s">
        <v>32</v>
      </c>
      <c r="H33" s="195">
        <f t="shared" si="1"/>
        <v>0</v>
      </c>
      <c r="I33" s="196"/>
      <c r="J33" s="80">
        <f t="shared" si="2"/>
        <v>0</v>
      </c>
      <c r="K33" s="195">
        <f t="shared" si="5"/>
        <v>0</v>
      </c>
      <c r="L33" s="196"/>
      <c r="M33" s="195">
        <f t="shared" si="6"/>
        <v>0</v>
      </c>
      <c r="N33" s="196"/>
      <c r="O33" s="5"/>
    </row>
    <row r="34" spans="2:35" ht="15.95" customHeight="1" thickBot="1" x14ac:dyDescent="0.45">
      <c r="B34" s="4"/>
      <c r="C34" s="204"/>
      <c r="D34" s="205"/>
      <c r="E34" s="33" t="s">
        <v>44</v>
      </c>
      <c r="F34" s="82"/>
      <c r="G34" s="34" t="s">
        <v>32</v>
      </c>
      <c r="H34" s="206">
        <f t="shared" si="1"/>
        <v>0</v>
      </c>
      <c r="I34" s="207"/>
      <c r="J34" s="273">
        <f t="shared" si="2"/>
        <v>0</v>
      </c>
      <c r="K34" s="206">
        <f t="shared" si="5"/>
        <v>0</v>
      </c>
      <c r="L34" s="207"/>
      <c r="M34" s="206">
        <f t="shared" si="6"/>
        <v>0</v>
      </c>
      <c r="N34" s="207"/>
      <c r="O34" s="5"/>
    </row>
    <row r="35" spans="2:35" ht="20.100000000000001" customHeight="1" thickBot="1" x14ac:dyDescent="0.45">
      <c r="B35" s="4"/>
      <c r="C35" s="208"/>
      <c r="D35" s="209"/>
      <c r="E35" s="210"/>
      <c r="F35" s="211" t="s">
        <v>45</v>
      </c>
      <c r="G35" s="211"/>
      <c r="H35" s="165">
        <f>SUM(H28:I34)</f>
        <v>0</v>
      </c>
      <c r="I35" s="212"/>
      <c r="J35" s="35" t="str">
        <f>IF(H35=0,"",3%)</f>
        <v/>
      </c>
      <c r="K35" s="165">
        <f>SUM(K28:L34)</f>
        <v>0</v>
      </c>
      <c r="L35" s="213">
        <f>IF($H$35&lt;50000,2%,IF($H$35&lt;100000,3%,4%))</f>
        <v>0.02</v>
      </c>
      <c r="M35" s="214">
        <f>SUM(M28:N34)</f>
        <v>0</v>
      </c>
      <c r="N35" s="215">
        <f>IF($H$35&lt;50000,2%,IF($H$35&lt;100000,3%,4%))</f>
        <v>0.02</v>
      </c>
      <c r="O35" s="5"/>
    </row>
    <row r="36" spans="2:35" ht="5.0999999999999996" customHeight="1" x14ac:dyDescent="0.4">
      <c r="B36" s="4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5"/>
    </row>
    <row r="37" spans="2:35" s="25" customFormat="1" ht="20.100000000000001" customHeight="1" x14ac:dyDescent="0.4">
      <c r="B37" s="15"/>
      <c r="C37" s="182" t="s">
        <v>69</v>
      </c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6"/>
    </row>
    <row r="38" spans="2:35" s="25" customFormat="1" ht="3" customHeight="1" x14ac:dyDescent="0.4">
      <c r="B38" s="15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16"/>
    </row>
    <row r="39" spans="2:35" s="25" customFormat="1" ht="15.95" customHeight="1" x14ac:dyDescent="0.4">
      <c r="B39" s="4"/>
      <c r="C39" s="144" t="s">
        <v>46</v>
      </c>
      <c r="D39" s="144"/>
      <c r="E39" s="144"/>
      <c r="F39" s="144"/>
      <c r="G39" s="199" t="s">
        <v>25</v>
      </c>
      <c r="H39" s="200"/>
      <c r="I39" s="147" t="s">
        <v>26</v>
      </c>
      <c r="J39" s="147"/>
      <c r="K39" s="147" t="s">
        <v>27</v>
      </c>
      <c r="L39" s="147"/>
      <c r="M39" s="147" t="s">
        <v>8</v>
      </c>
      <c r="N39" s="147"/>
      <c r="O39" s="5"/>
      <c r="P39" s="18"/>
      <c r="Q39" s="18"/>
    </row>
    <row r="40" spans="2:35" ht="15.95" customHeight="1" thickBot="1" x14ac:dyDescent="0.45">
      <c r="B40" s="4"/>
      <c r="C40" s="201" t="s">
        <v>47</v>
      </c>
      <c r="D40" s="201"/>
      <c r="E40" s="201"/>
      <c r="F40" s="201"/>
      <c r="G40" s="202" t="s">
        <v>68</v>
      </c>
      <c r="H40" s="203"/>
      <c r="I40" s="147"/>
      <c r="J40" s="147"/>
      <c r="K40" s="147"/>
      <c r="L40" s="147"/>
      <c r="M40" s="147"/>
      <c r="N40" s="147"/>
      <c r="O40" s="5"/>
      <c r="AE40" s="25"/>
      <c r="AF40" s="25"/>
      <c r="AG40" s="25"/>
      <c r="AH40" s="25"/>
      <c r="AI40" s="25"/>
    </row>
    <row r="41" spans="2:35" ht="15.95" customHeight="1" thickTop="1" x14ac:dyDescent="0.4">
      <c r="B41" s="4"/>
      <c r="C41" s="220"/>
      <c r="D41" s="221"/>
      <c r="E41" s="221"/>
      <c r="F41" s="222"/>
      <c r="G41" s="36"/>
      <c r="H41" s="37" t="s">
        <v>48</v>
      </c>
      <c r="I41" s="219">
        <f>$N61*$O61*$G41</f>
        <v>0</v>
      </c>
      <c r="J41" s="219"/>
      <c r="K41" s="219">
        <f>$N61*$Q61*$G41</f>
        <v>0</v>
      </c>
      <c r="L41" s="219"/>
      <c r="M41" s="219">
        <f>I41-K41</f>
        <v>0</v>
      </c>
      <c r="N41" s="219"/>
      <c r="O41" s="5"/>
      <c r="AI41" s="25"/>
    </row>
    <row r="42" spans="2:35" ht="15.95" customHeight="1" x14ac:dyDescent="0.4">
      <c r="B42" s="4"/>
      <c r="C42" s="216"/>
      <c r="D42" s="217"/>
      <c r="E42" s="217"/>
      <c r="F42" s="218"/>
      <c r="G42" s="38"/>
      <c r="H42" s="39" t="s">
        <v>48</v>
      </c>
      <c r="I42" s="219">
        <f>$N62*$O62*$G42</f>
        <v>0</v>
      </c>
      <c r="J42" s="219"/>
      <c r="K42" s="219">
        <f>$N62*$Q62*$G42</f>
        <v>0</v>
      </c>
      <c r="L42" s="219"/>
      <c r="M42" s="219">
        <f t="shared" ref="M42:M45" si="7">I42-K42</f>
        <v>0</v>
      </c>
      <c r="N42" s="219"/>
      <c r="O42" s="5"/>
      <c r="AI42" s="25"/>
    </row>
    <row r="43" spans="2:35" ht="15.95" customHeight="1" x14ac:dyDescent="0.4">
      <c r="B43" s="4"/>
      <c r="C43" s="216"/>
      <c r="D43" s="217"/>
      <c r="E43" s="217"/>
      <c r="F43" s="218"/>
      <c r="G43" s="38"/>
      <c r="H43" s="39" t="s">
        <v>48</v>
      </c>
      <c r="I43" s="219">
        <f>$N63*$O63*$G43</f>
        <v>0</v>
      </c>
      <c r="J43" s="219"/>
      <c r="K43" s="219">
        <f>$N63*$Q63*$G43</f>
        <v>0</v>
      </c>
      <c r="L43" s="219"/>
      <c r="M43" s="219">
        <f t="shared" si="7"/>
        <v>0</v>
      </c>
      <c r="N43" s="219"/>
      <c r="O43" s="5"/>
      <c r="AI43" s="25"/>
    </row>
    <row r="44" spans="2:35" ht="15.95" customHeight="1" x14ac:dyDescent="0.4">
      <c r="B44" s="4"/>
      <c r="C44" s="216"/>
      <c r="D44" s="217"/>
      <c r="E44" s="217"/>
      <c r="F44" s="218"/>
      <c r="G44" s="38"/>
      <c r="H44" s="39" t="s">
        <v>48</v>
      </c>
      <c r="I44" s="219">
        <f>$N64*$O64*$G44</f>
        <v>0</v>
      </c>
      <c r="J44" s="219"/>
      <c r="K44" s="219">
        <f>$N64*$Q64*$G44</f>
        <v>0</v>
      </c>
      <c r="L44" s="219"/>
      <c r="M44" s="219">
        <f t="shared" si="7"/>
        <v>0</v>
      </c>
      <c r="N44" s="219"/>
      <c r="O44" s="5"/>
      <c r="AI44" s="25"/>
    </row>
    <row r="45" spans="2:35" ht="15.95" customHeight="1" thickBot="1" x14ac:dyDescent="0.45">
      <c r="B45" s="4"/>
      <c r="C45" s="235"/>
      <c r="D45" s="236"/>
      <c r="E45" s="236"/>
      <c r="F45" s="237"/>
      <c r="G45" s="40"/>
      <c r="H45" s="41" t="s">
        <v>48</v>
      </c>
      <c r="I45" s="219">
        <f>$N65*$O65*$G45</f>
        <v>0</v>
      </c>
      <c r="J45" s="219"/>
      <c r="K45" s="219">
        <f>$N65*$Q65*$G45</f>
        <v>0</v>
      </c>
      <c r="L45" s="219"/>
      <c r="M45" s="219">
        <f t="shared" si="7"/>
        <v>0</v>
      </c>
      <c r="N45" s="219"/>
      <c r="O45" s="5"/>
      <c r="AI45" s="25"/>
    </row>
    <row r="46" spans="2:35" ht="15.95" customHeight="1" thickTop="1" thickBot="1" x14ac:dyDescent="0.45">
      <c r="B46" s="4"/>
      <c r="C46" s="238"/>
      <c r="D46" s="238"/>
      <c r="E46" s="238"/>
      <c r="F46" s="239"/>
      <c r="G46" s="162" t="s">
        <v>34</v>
      </c>
      <c r="H46" s="240"/>
      <c r="I46" s="241">
        <f>SUM(I41:J45)</f>
        <v>0</v>
      </c>
      <c r="J46" s="241"/>
      <c r="K46" s="241">
        <f>SUM(K41:L45)</f>
        <v>0</v>
      </c>
      <c r="L46" s="242"/>
      <c r="M46" s="166">
        <f>SUM(M41:N45)</f>
        <v>0</v>
      </c>
      <c r="N46" s="167"/>
      <c r="O46" s="5"/>
    </row>
    <row r="47" spans="2:35" ht="5.0999999999999996" customHeight="1" x14ac:dyDescent="0.4">
      <c r="B47" s="4"/>
      <c r="C47" s="42"/>
      <c r="D47" s="46"/>
      <c r="E47" s="46"/>
      <c r="F47" s="46"/>
      <c r="G47" s="46"/>
      <c r="H47" s="43"/>
      <c r="I47" s="43"/>
      <c r="J47" s="44"/>
      <c r="K47" s="44"/>
      <c r="L47" s="44"/>
      <c r="M47" s="44"/>
      <c r="N47" s="44"/>
      <c r="O47" s="5"/>
    </row>
    <row r="48" spans="2:35" s="25" customFormat="1" ht="20.100000000000001" customHeight="1" x14ac:dyDescent="0.4">
      <c r="B48" s="15"/>
      <c r="C48" s="223" t="s">
        <v>49</v>
      </c>
      <c r="D48" s="223"/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16"/>
    </row>
    <row r="49" spans="2:17" ht="15" customHeight="1" x14ac:dyDescent="0.4">
      <c r="B49" s="4"/>
      <c r="C49" s="224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6"/>
      <c r="O49" s="5"/>
    </row>
    <row r="50" spans="2:17" s="79" customFormat="1" ht="15" customHeight="1" x14ac:dyDescent="0.4">
      <c r="B50" s="4"/>
      <c r="C50" s="243"/>
      <c r="D50" s="244"/>
      <c r="E50" s="244"/>
      <c r="F50" s="244"/>
      <c r="G50" s="244"/>
      <c r="H50" s="244"/>
      <c r="I50" s="244"/>
      <c r="J50" s="244"/>
      <c r="K50" s="244"/>
      <c r="L50" s="244"/>
      <c r="M50" s="244"/>
      <c r="N50" s="245"/>
      <c r="O50" s="5"/>
    </row>
    <row r="51" spans="2:17" ht="15" customHeight="1" x14ac:dyDescent="0.4">
      <c r="B51" s="4"/>
      <c r="C51" s="227"/>
      <c r="D51" s="228"/>
      <c r="E51" s="228"/>
      <c r="F51" s="228"/>
      <c r="G51" s="228"/>
      <c r="H51" s="228"/>
      <c r="I51" s="228"/>
      <c r="J51" s="228"/>
      <c r="K51" s="228"/>
      <c r="L51" s="228"/>
      <c r="M51" s="228"/>
      <c r="N51" s="229"/>
      <c r="O51" s="5"/>
    </row>
    <row r="52" spans="2:17" ht="3" customHeight="1" x14ac:dyDescent="0.4">
      <c r="B52" s="4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5"/>
    </row>
    <row r="53" spans="2:17" ht="15" customHeight="1" x14ac:dyDescent="0.4">
      <c r="B53" s="4"/>
      <c r="C53" s="230" t="s">
        <v>50</v>
      </c>
      <c r="D53" s="231"/>
      <c r="E53" s="231"/>
      <c r="F53" s="231"/>
      <c r="G53" s="231"/>
      <c r="H53" s="231"/>
      <c r="I53" s="231"/>
      <c r="J53" s="231"/>
      <c r="K53" s="231"/>
      <c r="L53" s="231"/>
      <c r="M53" s="231"/>
      <c r="N53" s="231"/>
      <c r="O53" s="5"/>
    </row>
    <row r="54" spans="2:17" x14ac:dyDescent="0.4">
      <c r="B54" s="4"/>
      <c r="C54" s="232" t="s">
        <v>51</v>
      </c>
      <c r="D54" s="233"/>
      <c r="E54" s="233"/>
      <c r="F54" s="233"/>
      <c r="G54" s="233"/>
      <c r="H54" s="233"/>
      <c r="I54" s="233"/>
      <c r="J54" s="233"/>
      <c r="K54" s="233"/>
      <c r="L54" s="233"/>
      <c r="M54" s="233"/>
      <c r="N54" s="233"/>
      <c r="O54" s="5"/>
    </row>
    <row r="55" spans="2:17" ht="15" customHeight="1" x14ac:dyDescent="0.4">
      <c r="B55" s="47"/>
      <c r="C55" s="48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58"/>
    </row>
    <row r="56" spans="2:17" x14ac:dyDescent="0.4"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</row>
    <row r="57" spans="2:17" hidden="1" x14ac:dyDescent="0.4"/>
    <row r="58" spans="2:17" ht="19.5" hidden="1" thickBot="1" x14ac:dyDescent="0.45">
      <c r="C58" s="234" t="s">
        <v>52</v>
      </c>
      <c r="D58" s="234"/>
      <c r="E58" s="234"/>
    </row>
    <row r="59" spans="2:17" ht="19.5" hidden="1" thickBot="1" x14ac:dyDescent="0.45">
      <c r="C59" s="253" t="s">
        <v>11</v>
      </c>
      <c r="D59" s="254"/>
      <c r="E59" s="52" t="s">
        <v>70</v>
      </c>
      <c r="F59" s="263" t="s">
        <v>53</v>
      </c>
      <c r="G59" s="257"/>
      <c r="H59" s="257"/>
      <c r="I59" s="257"/>
      <c r="J59" s="257"/>
      <c r="K59" s="257"/>
      <c r="L59" s="257"/>
      <c r="M59" s="257"/>
      <c r="N59" s="257"/>
      <c r="O59" s="257"/>
      <c r="P59" s="257"/>
      <c r="Q59" s="264"/>
    </row>
    <row r="60" spans="2:17" ht="19.5" hidden="1" thickBot="1" x14ac:dyDescent="0.45">
      <c r="C60" s="255"/>
      <c r="D60" s="256"/>
      <c r="E60" s="54" t="s">
        <v>43</v>
      </c>
      <c r="F60" s="257" t="s">
        <v>54</v>
      </c>
      <c r="G60" s="257"/>
      <c r="H60" s="257"/>
      <c r="I60" s="258"/>
      <c r="J60" s="53" t="s">
        <v>66</v>
      </c>
      <c r="K60" s="55" t="s">
        <v>55</v>
      </c>
      <c r="L60" s="56" t="s">
        <v>56</v>
      </c>
      <c r="M60" s="57" t="s">
        <v>57</v>
      </c>
      <c r="N60" s="53" t="s">
        <v>66</v>
      </c>
      <c r="O60" s="265" t="s">
        <v>55</v>
      </c>
      <c r="P60" s="258"/>
      <c r="Q60" s="56" t="s">
        <v>56</v>
      </c>
    </row>
    <row r="61" spans="2:17" hidden="1" x14ac:dyDescent="0.4">
      <c r="C61" s="259" t="s">
        <v>12</v>
      </c>
      <c r="D61" s="260"/>
      <c r="E61" s="69">
        <v>0</v>
      </c>
      <c r="F61" s="261"/>
      <c r="G61" s="261"/>
      <c r="H61" s="261"/>
      <c r="I61" s="262"/>
      <c r="J61" s="58"/>
      <c r="K61" s="59"/>
      <c r="L61" s="60"/>
      <c r="M61" s="73">
        <v>1</v>
      </c>
      <c r="N61" s="74">
        <f>IF($C41="",0,VLOOKUP($C41,$F$61:$L$68,5,FALSE))</f>
        <v>0</v>
      </c>
      <c r="O61" s="267">
        <f>IF($C41="",0,VLOOKUP($C41,$F$61:$L$68,6,FALSE))</f>
        <v>0</v>
      </c>
      <c r="P61" s="267"/>
      <c r="Q61" s="75">
        <f>IF($C41="",0,VLOOKUP($C41,$F$61:$L$68,7,FALSE))</f>
        <v>0</v>
      </c>
    </row>
    <row r="62" spans="2:17" hidden="1" x14ac:dyDescent="0.4">
      <c r="C62" s="246" t="s">
        <v>58</v>
      </c>
      <c r="D62" s="247"/>
      <c r="E62" s="70">
        <v>1</v>
      </c>
      <c r="F62" s="261" t="s">
        <v>59</v>
      </c>
      <c r="G62" s="261"/>
      <c r="H62" s="261"/>
      <c r="I62" s="262"/>
      <c r="J62" s="58">
        <v>200</v>
      </c>
      <c r="K62" s="59">
        <v>85</v>
      </c>
      <c r="L62" s="60">
        <v>1</v>
      </c>
      <c r="M62" s="61">
        <v>2</v>
      </c>
      <c r="N62" s="62">
        <f>IF($C42="",0,VLOOKUP($C42,$F$61:$L$68,5,FALSE))</f>
        <v>0</v>
      </c>
      <c r="O62" s="266">
        <f>IF($C42="",0,VLOOKUP($C42,$F$61:$L$68,6,FALSE))</f>
        <v>0</v>
      </c>
      <c r="P62" s="266"/>
      <c r="Q62" s="63">
        <f>IF($C42="",0,VLOOKUP($C42,$F$61:$L$68,7,FALSE))</f>
        <v>0</v>
      </c>
    </row>
    <row r="63" spans="2:17" hidden="1" x14ac:dyDescent="0.4">
      <c r="C63" s="246" t="s">
        <v>60</v>
      </c>
      <c r="D63" s="247"/>
      <c r="E63" s="70">
        <v>2</v>
      </c>
      <c r="F63" s="248" t="s">
        <v>61</v>
      </c>
      <c r="G63" s="248"/>
      <c r="H63" s="248"/>
      <c r="I63" s="249"/>
      <c r="J63" s="64">
        <v>200</v>
      </c>
      <c r="K63" s="62">
        <v>85</v>
      </c>
      <c r="L63" s="63">
        <v>1</v>
      </c>
      <c r="M63" s="61">
        <v>3</v>
      </c>
      <c r="N63" s="62">
        <f>IF($C43="",0,VLOOKUP($C43,$F$61:$L$68,5,FALSE))</f>
        <v>0</v>
      </c>
      <c r="O63" s="266">
        <f>IF($C43="",0,VLOOKUP($C43,$F$61:$L$68,6,FALSE))</f>
        <v>0</v>
      </c>
      <c r="P63" s="266"/>
      <c r="Q63" s="63">
        <f>IF($C43="",0,VLOOKUP($C43,$F$61:$L$68,7,FALSE))</f>
        <v>0</v>
      </c>
    </row>
    <row r="64" spans="2:17" hidden="1" x14ac:dyDescent="0.4">
      <c r="C64" s="250"/>
      <c r="D64" s="251"/>
      <c r="E64" s="70">
        <v>3</v>
      </c>
      <c r="F64" s="252" t="s">
        <v>62</v>
      </c>
      <c r="G64" s="248"/>
      <c r="H64" s="248"/>
      <c r="I64" s="249"/>
      <c r="J64" s="64">
        <v>200</v>
      </c>
      <c r="K64" s="62">
        <v>340</v>
      </c>
      <c r="L64" s="63">
        <v>4</v>
      </c>
      <c r="M64" s="61">
        <v>4</v>
      </c>
      <c r="N64" s="62">
        <f>IF($C44="",0,VLOOKUP($C44,$F$61:$L$68,5,FALSE))</f>
        <v>0</v>
      </c>
      <c r="O64" s="266">
        <f>IF($C44="",0,VLOOKUP($C44,$F$61:$L$68,6,FALSE))</f>
        <v>0</v>
      </c>
      <c r="P64" s="266"/>
      <c r="Q64" s="63">
        <f>IF($C44="",0,VLOOKUP($C44,$F$61:$L$68,7,FALSE))</f>
        <v>0</v>
      </c>
    </row>
    <row r="65" spans="3:17" hidden="1" x14ac:dyDescent="0.4">
      <c r="C65" s="250"/>
      <c r="D65" s="251"/>
      <c r="E65" s="70">
        <v>4</v>
      </c>
      <c r="F65" s="248" t="s">
        <v>67</v>
      </c>
      <c r="G65" s="248"/>
      <c r="H65" s="248"/>
      <c r="I65" s="249"/>
      <c r="J65" s="78">
        <v>100</v>
      </c>
      <c r="K65" s="77">
        <v>170</v>
      </c>
      <c r="L65" s="63">
        <v>2</v>
      </c>
      <c r="M65" s="61">
        <v>5</v>
      </c>
      <c r="N65" s="62">
        <f>IF($C45="",0,VLOOKUP($C45,$F$61:$L$68,5,FALSE))</f>
        <v>0</v>
      </c>
      <c r="O65" s="266">
        <f>IF($C45="",0,VLOOKUP($C45,$F$61:$L$68,6,FALSE))</f>
        <v>0</v>
      </c>
      <c r="P65" s="266"/>
      <c r="Q65" s="63">
        <f>IF($C45="",0,VLOOKUP($C45,$F$61:$L$68,7,FALSE))</f>
        <v>0</v>
      </c>
    </row>
    <row r="66" spans="3:17" hidden="1" x14ac:dyDescent="0.4">
      <c r="C66" s="250"/>
      <c r="D66" s="251"/>
      <c r="E66" s="70">
        <v>5</v>
      </c>
      <c r="F66" s="248"/>
      <c r="G66" s="248"/>
      <c r="H66" s="248"/>
      <c r="I66" s="249"/>
      <c r="J66" s="64"/>
      <c r="K66" s="62"/>
      <c r="L66" s="63"/>
      <c r="M66" s="61"/>
      <c r="N66" s="72"/>
      <c r="O66" s="266"/>
      <c r="P66" s="266"/>
      <c r="Q66" s="63"/>
    </row>
    <row r="67" spans="3:17" hidden="1" x14ac:dyDescent="0.4">
      <c r="C67" s="250"/>
      <c r="D67" s="251"/>
      <c r="E67" s="70">
        <v>6</v>
      </c>
      <c r="F67" s="248"/>
      <c r="G67" s="248"/>
      <c r="H67" s="248"/>
      <c r="I67" s="249"/>
      <c r="J67" s="64"/>
      <c r="K67" s="62"/>
      <c r="L67" s="63"/>
      <c r="M67" s="61"/>
      <c r="N67" s="72"/>
      <c r="O67" s="266"/>
      <c r="P67" s="266"/>
      <c r="Q67" s="63"/>
    </row>
    <row r="68" spans="3:17" hidden="1" x14ac:dyDescent="0.4">
      <c r="C68" s="250"/>
      <c r="D68" s="251"/>
      <c r="E68" s="70">
        <v>7</v>
      </c>
      <c r="F68" s="248"/>
      <c r="G68" s="248"/>
      <c r="H68" s="248"/>
      <c r="I68" s="249"/>
      <c r="J68" s="64"/>
      <c r="K68" s="62"/>
      <c r="L68" s="63"/>
      <c r="M68" s="61"/>
      <c r="N68" s="72"/>
      <c r="O68" s="266"/>
      <c r="P68" s="266"/>
      <c r="Q68" s="63"/>
    </row>
    <row r="69" spans="3:17" hidden="1" x14ac:dyDescent="0.4">
      <c r="C69" s="250"/>
      <c r="D69" s="251"/>
      <c r="E69" s="70">
        <v>8</v>
      </c>
      <c r="F69" s="248"/>
      <c r="G69" s="248"/>
      <c r="H69" s="248"/>
      <c r="I69" s="249"/>
      <c r="J69" s="64"/>
      <c r="K69" s="62"/>
      <c r="L69" s="63"/>
      <c r="M69" s="61"/>
      <c r="N69" s="72"/>
      <c r="O69" s="266"/>
      <c r="P69" s="266"/>
      <c r="Q69" s="63"/>
    </row>
    <row r="70" spans="3:17" hidden="1" x14ac:dyDescent="0.4">
      <c r="C70" s="250"/>
      <c r="D70" s="251"/>
      <c r="E70" s="70">
        <v>9</v>
      </c>
      <c r="F70" s="248"/>
      <c r="G70" s="248"/>
      <c r="H70" s="248"/>
      <c r="I70" s="249"/>
      <c r="J70" s="64"/>
      <c r="K70" s="62"/>
      <c r="L70" s="63"/>
      <c r="M70" s="61"/>
      <c r="N70" s="72"/>
      <c r="O70" s="266"/>
      <c r="P70" s="266"/>
      <c r="Q70" s="63"/>
    </row>
    <row r="71" spans="3:17" ht="19.5" hidden="1" thickBot="1" x14ac:dyDescent="0.45">
      <c r="C71" s="268"/>
      <c r="D71" s="269"/>
      <c r="E71" s="71">
        <v>10</v>
      </c>
      <c r="F71" s="270"/>
      <c r="G71" s="270"/>
      <c r="H71" s="270"/>
      <c r="I71" s="271"/>
      <c r="J71" s="66"/>
      <c r="K71" s="67"/>
      <c r="L71" s="68"/>
      <c r="M71" s="65"/>
      <c r="N71" s="76"/>
      <c r="O71" s="272"/>
      <c r="P71" s="272"/>
      <c r="Q71" s="68"/>
    </row>
    <row r="72" spans="3:17" hidden="1" x14ac:dyDescent="0.4"/>
    <row r="73" spans="3:17" hidden="1" x14ac:dyDescent="0.4"/>
  </sheetData>
  <mergeCells count="190">
    <mergeCell ref="O67:P67"/>
    <mergeCell ref="O68:P68"/>
    <mergeCell ref="O69:P69"/>
    <mergeCell ref="O70:P70"/>
    <mergeCell ref="O71:P71"/>
    <mergeCell ref="O66:P66"/>
    <mergeCell ref="O65:P65"/>
    <mergeCell ref="O64:P64"/>
    <mergeCell ref="O63:P63"/>
    <mergeCell ref="C69:D69"/>
    <mergeCell ref="F69:I69"/>
    <mergeCell ref="C70:D70"/>
    <mergeCell ref="F70:I70"/>
    <mergeCell ref="C71:D71"/>
    <mergeCell ref="F71:I71"/>
    <mergeCell ref="C66:D66"/>
    <mergeCell ref="F66:I66"/>
    <mergeCell ref="C67:D67"/>
    <mergeCell ref="F67:I67"/>
    <mergeCell ref="C68:D68"/>
    <mergeCell ref="F68:I68"/>
    <mergeCell ref="C63:D63"/>
    <mergeCell ref="F63:I63"/>
    <mergeCell ref="C64:D64"/>
    <mergeCell ref="F64:I64"/>
    <mergeCell ref="C65:D65"/>
    <mergeCell ref="F65:I65"/>
    <mergeCell ref="C59:D60"/>
    <mergeCell ref="F60:I60"/>
    <mergeCell ref="C61:D61"/>
    <mergeCell ref="F61:I61"/>
    <mergeCell ref="C62:D62"/>
    <mergeCell ref="F62:I62"/>
    <mergeCell ref="F59:Q59"/>
    <mergeCell ref="O60:P60"/>
    <mergeCell ref="O62:P62"/>
    <mergeCell ref="O61:P61"/>
    <mergeCell ref="C48:N48"/>
    <mergeCell ref="C49:N49"/>
    <mergeCell ref="C51:N51"/>
    <mergeCell ref="C53:N53"/>
    <mergeCell ref="C54:N54"/>
    <mergeCell ref="C58:E58"/>
    <mergeCell ref="C45:F45"/>
    <mergeCell ref="I45:J45"/>
    <mergeCell ref="K45:L45"/>
    <mergeCell ref="M45:N45"/>
    <mergeCell ref="C46:F46"/>
    <mergeCell ref="G46:H46"/>
    <mergeCell ref="I46:J46"/>
    <mergeCell ref="K46:L46"/>
    <mergeCell ref="M46:N46"/>
    <mergeCell ref="C50:N50"/>
    <mergeCell ref="C43:F43"/>
    <mergeCell ref="I43:J43"/>
    <mergeCell ref="K43:L43"/>
    <mergeCell ref="M43:N43"/>
    <mergeCell ref="C44:F44"/>
    <mergeCell ref="I44:J44"/>
    <mergeCell ref="K44:L44"/>
    <mergeCell ref="M44:N44"/>
    <mergeCell ref="C41:F41"/>
    <mergeCell ref="I41:J41"/>
    <mergeCell ref="K41:L41"/>
    <mergeCell ref="M41:N41"/>
    <mergeCell ref="C42:F42"/>
    <mergeCell ref="I42:J42"/>
    <mergeCell ref="K42:L42"/>
    <mergeCell ref="M42:N42"/>
    <mergeCell ref="C37:N37"/>
    <mergeCell ref="C39:F39"/>
    <mergeCell ref="G39:H39"/>
    <mergeCell ref="I39:J40"/>
    <mergeCell ref="K39:L40"/>
    <mergeCell ref="M39:N40"/>
    <mergeCell ref="C40:F40"/>
    <mergeCell ref="G40:H40"/>
    <mergeCell ref="C34:D34"/>
    <mergeCell ref="H34:I34"/>
    <mergeCell ref="K34:L34"/>
    <mergeCell ref="M34:N34"/>
    <mergeCell ref="C35:E35"/>
    <mergeCell ref="F35:G35"/>
    <mergeCell ref="H35:I35"/>
    <mergeCell ref="K35:L35"/>
    <mergeCell ref="M35:N35"/>
    <mergeCell ref="C32:D32"/>
    <mergeCell ref="H32:I32"/>
    <mergeCell ref="K32:L32"/>
    <mergeCell ref="M32:N32"/>
    <mergeCell ref="C33:D33"/>
    <mergeCell ref="H33:I33"/>
    <mergeCell ref="K33:L33"/>
    <mergeCell ref="M33:N33"/>
    <mergeCell ref="C30:D30"/>
    <mergeCell ref="H30:I30"/>
    <mergeCell ref="K30:L30"/>
    <mergeCell ref="M30:N30"/>
    <mergeCell ref="C31:D31"/>
    <mergeCell ref="H31:I31"/>
    <mergeCell ref="K31:L31"/>
    <mergeCell ref="M31:N31"/>
    <mergeCell ref="C28:D28"/>
    <mergeCell ref="H28:I28"/>
    <mergeCell ref="K28:L28"/>
    <mergeCell ref="M28:N28"/>
    <mergeCell ref="C29:D29"/>
    <mergeCell ref="H29:I29"/>
    <mergeCell ref="K29:L29"/>
    <mergeCell ref="M29:N29"/>
    <mergeCell ref="M26:N27"/>
    <mergeCell ref="R26:Z26"/>
    <mergeCell ref="C27:E27"/>
    <mergeCell ref="F27:G27"/>
    <mergeCell ref="R27:Z27"/>
    <mergeCell ref="R23:Z23"/>
    <mergeCell ref="C24:I24"/>
    <mergeCell ref="J24:N24"/>
    <mergeCell ref="R24:Z24"/>
    <mergeCell ref="R25:Z25"/>
    <mergeCell ref="C26:E26"/>
    <mergeCell ref="F26:G26"/>
    <mergeCell ref="H26:I27"/>
    <mergeCell ref="J26:J27"/>
    <mergeCell ref="K26:L27"/>
    <mergeCell ref="C22:F22"/>
    <mergeCell ref="G22:H22"/>
    <mergeCell ref="I22:J22"/>
    <mergeCell ref="K22:L22"/>
    <mergeCell ref="M22:N22"/>
    <mergeCell ref="R22:Z22"/>
    <mergeCell ref="C20:F20"/>
    <mergeCell ref="I20:J20"/>
    <mergeCell ref="K20:L20"/>
    <mergeCell ref="M20:N20"/>
    <mergeCell ref="R20:Z20"/>
    <mergeCell ref="C21:F21"/>
    <mergeCell ref="I21:J21"/>
    <mergeCell ref="K21:L21"/>
    <mergeCell ref="M21:N21"/>
    <mergeCell ref="R21:Z21"/>
    <mergeCell ref="R17:Z17"/>
    <mergeCell ref="C18:F18"/>
    <mergeCell ref="G18:H18"/>
    <mergeCell ref="R18:Z18"/>
    <mergeCell ref="C19:F19"/>
    <mergeCell ref="I19:J19"/>
    <mergeCell ref="K19:L19"/>
    <mergeCell ref="M19:N19"/>
    <mergeCell ref="R19:Z19"/>
    <mergeCell ref="C15:N15"/>
    <mergeCell ref="C17:F17"/>
    <mergeCell ref="G17:H17"/>
    <mergeCell ref="I17:J18"/>
    <mergeCell ref="K17:L18"/>
    <mergeCell ref="M17:N18"/>
    <mergeCell ref="C11:D11"/>
    <mergeCell ref="E11:H11"/>
    <mergeCell ref="I11:J11"/>
    <mergeCell ref="K11:N11"/>
    <mergeCell ref="R11:Z11"/>
    <mergeCell ref="C12:D12"/>
    <mergeCell ref="E12:H13"/>
    <mergeCell ref="I12:J13"/>
    <mergeCell ref="K12:N13"/>
    <mergeCell ref="R12:Z13"/>
    <mergeCell ref="C9:D9"/>
    <mergeCell ref="E9:J9"/>
    <mergeCell ref="K9:L9"/>
    <mergeCell ref="M9:N9"/>
    <mergeCell ref="R9:Z9"/>
    <mergeCell ref="C10:D10"/>
    <mergeCell ref="E10:F10"/>
    <mergeCell ref="G10:N10"/>
    <mergeCell ref="R10:Z10"/>
    <mergeCell ref="C13:D13"/>
    <mergeCell ref="R6:Z6"/>
    <mergeCell ref="C7:D7"/>
    <mergeCell ref="E7:F7"/>
    <mergeCell ref="H7:I7"/>
    <mergeCell ref="J7:K7"/>
    <mergeCell ref="L7:N7"/>
    <mergeCell ref="R7:Z7"/>
    <mergeCell ref="C3:J4"/>
    <mergeCell ref="K3:N3"/>
    <mergeCell ref="K4:N4"/>
    <mergeCell ref="C6:D6"/>
    <mergeCell ref="E6:H6"/>
    <mergeCell ref="I6:J6"/>
    <mergeCell ref="K6:N6"/>
  </mergeCells>
  <phoneticPr fontId="2"/>
  <conditionalFormatting sqref="H7:I7 L7:N7 E7:F7">
    <cfRule type="cellIs" dxfId="6" priority="8" operator="equal">
      <formula>0</formula>
    </cfRule>
  </conditionalFormatting>
  <conditionalFormatting sqref="H28:N34">
    <cfRule type="cellIs" dxfId="5" priority="6" operator="equal">
      <formula>0</formula>
    </cfRule>
  </conditionalFormatting>
  <conditionalFormatting sqref="H35:N35">
    <cfRule type="expression" dxfId="4" priority="5">
      <formula>$H$35=0</formula>
    </cfRule>
  </conditionalFormatting>
  <conditionalFormatting sqref="I41:N45">
    <cfRule type="expression" dxfId="3" priority="4">
      <formula>$I41=0</formula>
    </cfRule>
  </conditionalFormatting>
  <conditionalFormatting sqref="I46:N46">
    <cfRule type="expression" dxfId="2" priority="3">
      <formula>$I$46=0</formula>
    </cfRule>
  </conditionalFormatting>
  <conditionalFormatting sqref="I19:N21">
    <cfRule type="expression" dxfId="1" priority="2">
      <formula>$I19=0</formula>
    </cfRule>
  </conditionalFormatting>
  <conditionalFormatting sqref="I22:N22">
    <cfRule type="expression" dxfId="0" priority="1">
      <formula>$I$22=0</formula>
    </cfRule>
  </conditionalFormatting>
  <dataValidations count="5">
    <dataValidation type="list" allowBlank="1" showInputMessage="1" showErrorMessage="1" sqref="M9">
      <formula1>$C$61:$C$63</formula1>
    </dataValidation>
    <dataValidation type="custom" allowBlank="1" showInputMessage="1" showErrorMessage="1" errorTitle="10枚単位" error="注文数は_x000a_１０の倍数を入力してください。" sqref="F28:F34">
      <formula1>MOD(F28,10)=0</formula1>
    </dataValidation>
    <dataValidation type="date" operator="greaterThanOrEqual" allowBlank="1" showInputMessage="1" showErrorMessage="1" errorTitle="日付" error="今日以前の日付は入力できません。" sqref="E6 K6">
      <formula1>TODAY()</formula1>
    </dataValidation>
    <dataValidation type="custom" allowBlank="1" showInputMessage="1" showErrorMessage="1" errorTitle="20単位" error="注文数は_x000a_２０の倍数を入力してください。" sqref="G19:G21">
      <formula1>MOD(G19,20)=0</formula1>
    </dataValidation>
    <dataValidation type="list" allowBlank="1" showInputMessage="1" showErrorMessage="1" sqref="C41:F45">
      <formula1>$F$61:$F$68</formula1>
    </dataValidation>
  </dataValidations>
  <pageMargins left="0.59055118110236227" right="0.59055118110236227" top="0.39370078740157483" bottom="0.3937007874015748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注文書</vt:lpstr>
      <vt:lpstr>注文書!Print_Area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Keisuke</dc:creator>
  <cp:lastModifiedBy>ポストライン</cp:lastModifiedBy>
  <cp:lastPrinted>2024-08-26T07:11:24Z</cp:lastPrinted>
  <dcterms:created xsi:type="dcterms:W3CDTF">2021-09-30T07:31:28Z</dcterms:created>
  <dcterms:modified xsi:type="dcterms:W3CDTF">2024-09-26T07:00:16Z</dcterms:modified>
</cp:coreProperties>
</file>